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tabRatio="445"/>
  </bookViews>
  <sheets>
    <sheet name="ЛОУ 2025 г  6-11 лет " sheetId="13" r:id="rId1"/>
    <sheet name="ЛОУ 2025г 12-17 лет " sheetId="15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15" l="1"/>
  <c r="N64" i="15" s="1"/>
  <c r="M63" i="15"/>
  <c r="N63" i="15" s="1"/>
  <c r="R63" i="15" s="1"/>
  <c r="M62" i="15"/>
  <c r="N62" i="15" s="1"/>
  <c r="R62" i="15" s="1"/>
  <c r="A62" i="15"/>
  <c r="A63" i="15" s="1"/>
  <c r="A64" i="15" s="1"/>
  <c r="N61" i="15"/>
  <c r="R61" i="15" s="1"/>
  <c r="M61" i="15"/>
  <c r="A61" i="15"/>
  <c r="O60" i="15"/>
  <c r="N60" i="15"/>
  <c r="R60" i="15" s="1"/>
  <c r="M60" i="15"/>
  <c r="O59" i="15"/>
  <c r="N59" i="15"/>
  <c r="R59" i="15" s="1"/>
  <c r="M59" i="15"/>
  <c r="R58" i="15"/>
  <c r="N58" i="15"/>
  <c r="O58" i="15" s="1"/>
  <c r="M58" i="15"/>
  <c r="M57" i="15"/>
  <c r="N57" i="15" s="1"/>
  <c r="R57" i="15" s="1"/>
  <c r="M56" i="15"/>
  <c r="N56" i="15" s="1"/>
  <c r="R56" i="15" s="1"/>
  <c r="M55" i="15"/>
  <c r="N55" i="15" s="1"/>
  <c r="R54" i="15"/>
  <c r="N54" i="15"/>
  <c r="O54" i="15" s="1"/>
  <c r="M54" i="15"/>
  <c r="A54" i="15"/>
  <c r="A55" i="15" s="1"/>
  <c r="A58" i="15" s="1"/>
  <c r="A59" i="15" s="1"/>
  <c r="M53" i="15"/>
  <c r="N53" i="15" s="1"/>
  <c r="A53" i="15"/>
  <c r="M52" i="15"/>
  <c r="N52" i="15" s="1"/>
  <c r="R52" i="15" s="1"/>
  <c r="N51" i="15"/>
  <c r="R51" i="15" s="1"/>
  <c r="M51" i="15"/>
  <c r="N50" i="15"/>
  <c r="R50" i="15" s="1"/>
  <c r="M50" i="15"/>
  <c r="N49" i="15"/>
  <c r="R49" i="15" s="1"/>
  <c r="M49" i="15"/>
  <c r="N48" i="15"/>
  <c r="R48" i="15" s="1"/>
  <c r="M48" i="15"/>
  <c r="M47" i="15"/>
  <c r="N47" i="15" s="1"/>
  <c r="R47" i="15" s="1"/>
  <c r="M46" i="15"/>
  <c r="N46" i="15" s="1"/>
  <c r="L45" i="15"/>
  <c r="K45" i="15"/>
  <c r="J45" i="15"/>
  <c r="I45" i="15"/>
  <c r="H45" i="15"/>
  <c r="G45" i="15"/>
  <c r="F45" i="15"/>
  <c r="E45" i="15"/>
  <c r="D45" i="15"/>
  <c r="C45" i="15"/>
  <c r="M45" i="15" s="1"/>
  <c r="N45" i="15" s="1"/>
  <c r="R45" i="15" s="1"/>
  <c r="N44" i="15"/>
  <c r="R44" i="15" s="1"/>
  <c r="M44" i="15"/>
  <c r="N43" i="15"/>
  <c r="R43" i="15" s="1"/>
  <c r="M43" i="15"/>
  <c r="M42" i="15"/>
  <c r="N42" i="15" s="1"/>
  <c r="R42" i="15" s="1"/>
  <c r="M41" i="15"/>
  <c r="N41" i="15" s="1"/>
  <c r="M40" i="15"/>
  <c r="N40" i="15" s="1"/>
  <c r="M39" i="15"/>
  <c r="N39" i="15" s="1"/>
  <c r="R39" i="15" s="1"/>
  <c r="R38" i="15"/>
  <c r="N38" i="15"/>
  <c r="M38" i="15"/>
  <c r="L37" i="15"/>
  <c r="K37" i="15"/>
  <c r="J37" i="15"/>
  <c r="I37" i="15"/>
  <c r="H37" i="15"/>
  <c r="G37" i="15"/>
  <c r="F37" i="15"/>
  <c r="E37" i="15"/>
  <c r="D37" i="15"/>
  <c r="C37" i="15"/>
  <c r="M37" i="15" s="1"/>
  <c r="N37" i="15" s="1"/>
  <c r="R36" i="15"/>
  <c r="N36" i="15"/>
  <c r="M36" i="15"/>
  <c r="M35" i="15"/>
  <c r="N35" i="15" s="1"/>
  <c r="R35" i="15" s="1"/>
  <c r="M34" i="15"/>
  <c r="N34" i="15" s="1"/>
  <c r="R34" i="15" s="1"/>
  <c r="L33" i="15"/>
  <c r="K33" i="15"/>
  <c r="J33" i="15"/>
  <c r="I33" i="15"/>
  <c r="H33" i="15"/>
  <c r="G33" i="15"/>
  <c r="F33" i="15"/>
  <c r="E33" i="15"/>
  <c r="D33" i="15"/>
  <c r="C33" i="15"/>
  <c r="R32" i="15"/>
  <c r="N32" i="15"/>
  <c r="M32" i="15"/>
  <c r="N31" i="15"/>
  <c r="R31" i="15" s="1"/>
  <c r="M31" i="15"/>
  <c r="M30" i="15"/>
  <c r="N30" i="15" s="1"/>
  <c r="R30" i="15" s="1"/>
  <c r="M29" i="15"/>
  <c r="N29" i="15" s="1"/>
  <c r="R29" i="15" s="1"/>
  <c r="R28" i="15"/>
  <c r="N28" i="15"/>
  <c r="M28" i="15"/>
  <c r="N27" i="15"/>
  <c r="R27" i="15" s="1"/>
  <c r="M27" i="15"/>
  <c r="M26" i="15"/>
  <c r="N26" i="15" s="1"/>
  <c r="R26" i="15" s="1"/>
  <c r="R25" i="15"/>
  <c r="N25" i="15"/>
  <c r="M25" i="15"/>
  <c r="R24" i="15"/>
  <c r="N24" i="15"/>
  <c r="M24" i="15"/>
  <c r="N23" i="15"/>
  <c r="R23" i="15" s="1"/>
  <c r="M23" i="15"/>
  <c r="M22" i="15"/>
  <c r="N22" i="15" s="1"/>
  <c r="R22" i="15" s="1"/>
  <c r="R21" i="15"/>
  <c r="N21" i="15"/>
  <c r="M21" i="15"/>
  <c r="L20" i="15"/>
  <c r="K20" i="15"/>
  <c r="J20" i="15"/>
  <c r="I20" i="15"/>
  <c r="H20" i="15"/>
  <c r="G20" i="15"/>
  <c r="F20" i="15"/>
  <c r="E20" i="15"/>
  <c r="D20" i="15"/>
  <c r="C20" i="15"/>
  <c r="N19" i="15"/>
  <c r="R19" i="15" s="1"/>
  <c r="M19" i="15"/>
  <c r="N18" i="15"/>
  <c r="R18" i="15" s="1"/>
  <c r="M18" i="15"/>
  <c r="M17" i="15"/>
  <c r="N17" i="15" s="1"/>
  <c r="R17" i="15" s="1"/>
  <c r="M16" i="15"/>
  <c r="N16" i="15" s="1"/>
  <c r="R16" i="15" s="1"/>
  <c r="R15" i="15"/>
  <c r="N15" i="15"/>
  <c r="M15" i="15"/>
  <c r="N14" i="15"/>
  <c r="R14" i="15" s="1"/>
  <c r="M14" i="15"/>
  <c r="M13" i="15"/>
  <c r="N13" i="15" s="1"/>
  <c r="R13" i="15" s="1"/>
  <c r="R12" i="15"/>
  <c r="N12" i="15"/>
  <c r="M12" i="15"/>
  <c r="R11" i="15"/>
  <c r="N11" i="15"/>
  <c r="M11" i="15"/>
  <c r="L10" i="15"/>
  <c r="K10" i="15"/>
  <c r="J10" i="15"/>
  <c r="I10" i="15"/>
  <c r="H10" i="15"/>
  <c r="G10" i="15"/>
  <c r="F10" i="15"/>
  <c r="E10" i="15"/>
  <c r="D10" i="15"/>
  <c r="C10" i="15"/>
  <c r="M10" i="15" s="1"/>
  <c r="N10" i="15" s="1"/>
  <c r="R9" i="15"/>
  <c r="N9" i="15"/>
  <c r="M9" i="15"/>
  <c r="M8" i="15"/>
  <c r="N8" i="15" s="1"/>
  <c r="M7" i="15"/>
  <c r="N7" i="15" s="1"/>
  <c r="R7" i="15" s="1"/>
  <c r="M6" i="15"/>
  <c r="N6" i="15" s="1"/>
  <c r="M5" i="15"/>
  <c r="N5" i="15" s="1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8" i="13"/>
  <c r="N7" i="13"/>
  <c r="N6" i="13"/>
  <c r="N5" i="13"/>
  <c r="M20" i="15" l="1"/>
  <c r="N20" i="15" s="1"/>
  <c r="O20" i="15" s="1"/>
  <c r="M33" i="15"/>
  <c r="N33" i="15" s="1"/>
  <c r="R33" i="15" s="1"/>
  <c r="R53" i="15"/>
  <c r="O53" i="15"/>
  <c r="R64" i="15"/>
  <c r="O64" i="15"/>
  <c r="O8" i="15"/>
  <c r="R8" i="15"/>
  <c r="O10" i="15"/>
  <c r="R10" i="15"/>
  <c r="O55" i="15"/>
  <c r="R55" i="15"/>
  <c r="O37" i="15"/>
  <c r="R37" i="15"/>
  <c r="O5" i="15"/>
  <c r="R5" i="15"/>
  <c r="R40" i="15"/>
  <c r="O40" i="15"/>
  <c r="O6" i="15"/>
  <c r="R6" i="15"/>
  <c r="R41" i="15"/>
  <c r="O41" i="15"/>
  <c r="R46" i="15"/>
  <c r="O46" i="15"/>
  <c r="O18" i="15"/>
  <c r="O19" i="15"/>
  <c r="O43" i="15"/>
  <c r="O44" i="15"/>
  <c r="O48" i="15"/>
  <c r="O49" i="15"/>
  <c r="O50" i="15"/>
  <c r="O51" i="15"/>
  <c r="O52" i="15"/>
  <c r="O61" i="15"/>
  <c r="R20" i="15" l="1"/>
  <c r="O33" i="15"/>
  <c r="M64" i="13" l="1"/>
  <c r="M63" i="13"/>
  <c r="R63" i="13" s="1"/>
  <c r="A63" i="13"/>
  <c r="A64" i="13" s="1"/>
  <c r="M62" i="13"/>
  <c r="R62" i="13" s="1"/>
  <c r="A62" i="13"/>
  <c r="R61" i="13"/>
  <c r="O61" i="13"/>
  <c r="M61" i="13"/>
  <c r="A61" i="13"/>
  <c r="M60" i="13"/>
  <c r="O59" i="13"/>
  <c r="R59" i="13"/>
  <c r="M59" i="13"/>
  <c r="M58" i="13"/>
  <c r="M57" i="13"/>
  <c r="R57" i="13" s="1"/>
  <c r="M56" i="13"/>
  <c r="R56" i="13" s="1"/>
  <c r="M55" i="13"/>
  <c r="R55" i="13" s="1"/>
  <c r="R54" i="13"/>
  <c r="O54" i="13"/>
  <c r="M54" i="13"/>
  <c r="A54" i="13"/>
  <c r="A55" i="13" s="1"/>
  <c r="A58" i="13" s="1"/>
  <c r="A59" i="13" s="1"/>
  <c r="M53" i="13"/>
  <c r="A53" i="13"/>
  <c r="M52" i="13"/>
  <c r="M51" i="13"/>
  <c r="O51" i="13" s="1"/>
  <c r="M50" i="13"/>
  <c r="M49" i="13"/>
  <c r="R48" i="13"/>
  <c r="M48" i="13"/>
  <c r="M47" i="13"/>
  <c r="R47" i="13" s="1"/>
  <c r="M46" i="13"/>
  <c r="L45" i="13"/>
  <c r="K45" i="13"/>
  <c r="J45" i="13"/>
  <c r="I45" i="13"/>
  <c r="H45" i="13"/>
  <c r="G45" i="13"/>
  <c r="F45" i="13"/>
  <c r="E45" i="13"/>
  <c r="D45" i="13"/>
  <c r="C45" i="13"/>
  <c r="M44" i="13"/>
  <c r="R44" i="13" s="1"/>
  <c r="M43" i="13"/>
  <c r="M42" i="13"/>
  <c r="R42" i="13" s="1"/>
  <c r="M41" i="13"/>
  <c r="O41" i="13" s="1"/>
  <c r="M40" i="13"/>
  <c r="O40" i="13" s="1"/>
  <c r="M39" i="13"/>
  <c r="R39" i="13" s="1"/>
  <c r="M38" i="13"/>
  <c r="R38" i="13" s="1"/>
  <c r="L37" i="13"/>
  <c r="K37" i="13"/>
  <c r="J37" i="13"/>
  <c r="I37" i="13"/>
  <c r="H37" i="13"/>
  <c r="G37" i="13"/>
  <c r="F37" i="13"/>
  <c r="E37" i="13"/>
  <c r="D37" i="13"/>
  <c r="C37" i="13"/>
  <c r="M36" i="13"/>
  <c r="R36" i="13" s="1"/>
  <c r="M35" i="13"/>
  <c r="R35" i="13" s="1"/>
  <c r="M34" i="13"/>
  <c r="R34" i="13" s="1"/>
  <c r="L33" i="13"/>
  <c r="K33" i="13"/>
  <c r="J33" i="13"/>
  <c r="I33" i="13"/>
  <c r="H33" i="13"/>
  <c r="G33" i="13"/>
  <c r="F33" i="13"/>
  <c r="E33" i="13"/>
  <c r="D33" i="13"/>
  <c r="C33" i="13"/>
  <c r="M32" i="13"/>
  <c r="R32" i="13" s="1"/>
  <c r="M31" i="13"/>
  <c r="R31" i="13" s="1"/>
  <c r="M30" i="13"/>
  <c r="R30" i="13" s="1"/>
  <c r="M29" i="13"/>
  <c r="R29" i="13" s="1"/>
  <c r="M28" i="13"/>
  <c r="R28" i="13" s="1"/>
  <c r="M27" i="13"/>
  <c r="R27" i="13" s="1"/>
  <c r="M26" i="13"/>
  <c r="R26" i="13" s="1"/>
  <c r="M25" i="13"/>
  <c r="R25" i="13" s="1"/>
  <c r="M24" i="13"/>
  <c r="R24" i="13" s="1"/>
  <c r="M23" i="13"/>
  <c r="R23" i="13" s="1"/>
  <c r="M22" i="13"/>
  <c r="R22" i="13" s="1"/>
  <c r="M21" i="13"/>
  <c r="R21" i="13" s="1"/>
  <c r="L20" i="13"/>
  <c r="K20" i="13"/>
  <c r="J20" i="13"/>
  <c r="I20" i="13"/>
  <c r="H20" i="13"/>
  <c r="G20" i="13"/>
  <c r="F20" i="13"/>
  <c r="E20" i="13"/>
  <c r="D20" i="13"/>
  <c r="C20" i="13"/>
  <c r="M19" i="13"/>
  <c r="O19" i="13" s="1"/>
  <c r="M18" i="13"/>
  <c r="M17" i="13"/>
  <c r="R17" i="13" s="1"/>
  <c r="R16" i="13"/>
  <c r="M16" i="13"/>
  <c r="M15" i="13"/>
  <c r="R15" i="13" s="1"/>
  <c r="M14" i="13"/>
  <c r="R14" i="13" s="1"/>
  <c r="M13" i="13"/>
  <c r="R13" i="13" s="1"/>
  <c r="M12" i="13"/>
  <c r="R12" i="13" s="1"/>
  <c r="M11" i="13"/>
  <c r="R11" i="13" s="1"/>
  <c r="L10" i="13"/>
  <c r="K10" i="13"/>
  <c r="J10" i="13"/>
  <c r="I10" i="13"/>
  <c r="H10" i="13"/>
  <c r="G10" i="13"/>
  <c r="F10" i="13"/>
  <c r="E10" i="13"/>
  <c r="D10" i="13"/>
  <c r="C10" i="13"/>
  <c r="M9" i="13"/>
  <c r="R9" i="13" s="1"/>
  <c r="M8" i="13"/>
  <c r="O8" i="13" s="1"/>
  <c r="M7" i="13"/>
  <c r="R7" i="13" s="1"/>
  <c r="M6" i="13"/>
  <c r="M5" i="13"/>
  <c r="O60" i="13" l="1"/>
  <c r="R60" i="13"/>
  <c r="O48" i="13"/>
  <c r="O64" i="13"/>
  <c r="R64" i="13"/>
  <c r="R58" i="13"/>
  <c r="O58" i="13"/>
  <c r="O55" i="13"/>
  <c r="O53" i="13"/>
  <c r="R53" i="13"/>
  <c r="R52" i="13"/>
  <c r="O52" i="13"/>
  <c r="R51" i="13"/>
  <c r="R50" i="13"/>
  <c r="O50" i="13"/>
  <c r="O49" i="13"/>
  <c r="R49" i="13"/>
  <c r="M45" i="13"/>
  <c r="R45" i="13" s="1"/>
  <c r="O46" i="13"/>
  <c r="R46" i="13"/>
  <c r="O44" i="13"/>
  <c r="R43" i="13"/>
  <c r="O43" i="13"/>
  <c r="R41" i="13"/>
  <c r="R40" i="13"/>
  <c r="M37" i="13"/>
  <c r="R37" i="13" s="1"/>
  <c r="M33" i="13"/>
  <c r="R33" i="13" s="1"/>
  <c r="M20" i="13"/>
  <c r="R20" i="13" s="1"/>
  <c r="R19" i="13"/>
  <c r="R18" i="13"/>
  <c r="O18" i="13"/>
  <c r="M10" i="13"/>
  <c r="O10" i="13" s="1"/>
  <c r="R8" i="13"/>
  <c r="R5" i="13"/>
  <c r="O5" i="13"/>
  <c r="R6" i="13"/>
  <c r="O6" i="13"/>
  <c r="O37" i="13" l="1"/>
  <c r="O33" i="13"/>
  <c r="O20" i="13"/>
  <c r="R10" i="13"/>
</calcChain>
</file>

<file path=xl/sharedStrings.xml><?xml version="1.0" encoding="utf-8"?>
<sst xmlns="http://schemas.openxmlformats.org/spreadsheetml/2006/main" count="154" uniqueCount="76">
  <si>
    <t>АНАЛИЗ ВЫПОЛНЕНИЯ НАТУРАЛЬНЫХ НОРМ ПРОДУКТОВ ПИТАНИЯ  по летнему меню (ЛОУ) 2025 года 1-4 кл.</t>
  </si>
  <si>
    <t xml:space="preserve">№ П\П </t>
  </si>
  <si>
    <t>Наименование продуктов , г</t>
  </si>
  <si>
    <t>Дни по меню</t>
  </si>
  <si>
    <t>среднее</t>
  </si>
  <si>
    <t>в % соот</t>
  </si>
  <si>
    <t>норма,</t>
  </si>
  <si>
    <t>Объем</t>
  </si>
  <si>
    <t>за 1 день</t>
  </si>
  <si>
    <t>ношении</t>
  </si>
  <si>
    <t>г</t>
  </si>
  <si>
    <t>нетто</t>
  </si>
  <si>
    <t>кг</t>
  </si>
  <si>
    <t>Хлеб пшеничный</t>
  </si>
  <si>
    <t>Хлеб ржано-пшеничный</t>
  </si>
  <si>
    <t>Сухари панировочные</t>
  </si>
  <si>
    <t>Мука пшеничная</t>
  </si>
  <si>
    <t>крахмал</t>
  </si>
  <si>
    <t>Крупы,бобовые</t>
  </si>
  <si>
    <t>Крупа гречневая</t>
  </si>
  <si>
    <t>крупа рисовая</t>
  </si>
  <si>
    <t>крупа манная</t>
  </si>
  <si>
    <t>фасоль</t>
  </si>
  <si>
    <t>горох</t>
  </si>
  <si>
    <t>пшено</t>
  </si>
  <si>
    <t>крупа пшеничная</t>
  </si>
  <si>
    <t>макаронные изделия</t>
  </si>
  <si>
    <t>Картофель</t>
  </si>
  <si>
    <t>Овощи :</t>
  </si>
  <si>
    <t>свекла</t>
  </si>
  <si>
    <t>капуста</t>
  </si>
  <si>
    <t>петрушка</t>
  </si>
  <si>
    <t>лук репчатый</t>
  </si>
  <si>
    <t>томатное пюре</t>
  </si>
  <si>
    <t>морковь</t>
  </si>
  <si>
    <t>Помидоры свежие</t>
  </si>
  <si>
    <t xml:space="preserve">капуста квашеная </t>
  </si>
  <si>
    <t>помидоры свежие</t>
  </si>
  <si>
    <t>огурцы свежие</t>
  </si>
  <si>
    <t>горошек зеленый конс</t>
  </si>
  <si>
    <t>чеснок</t>
  </si>
  <si>
    <t>Фрукты свежие</t>
  </si>
  <si>
    <t>яблоки</t>
  </si>
  <si>
    <t>бананы</t>
  </si>
  <si>
    <t>лимон</t>
  </si>
  <si>
    <t>Фрукты сухие</t>
  </si>
  <si>
    <t>сухофрукты</t>
  </si>
  <si>
    <t>шиповник</t>
  </si>
  <si>
    <t>Сахар</t>
  </si>
  <si>
    <t>Масло сливочное</t>
  </si>
  <si>
    <t>маргарин</t>
  </si>
  <si>
    <t>Масло растительное</t>
  </si>
  <si>
    <t>Яйцо, шт</t>
  </si>
  <si>
    <t>Молочные продукты :</t>
  </si>
  <si>
    <t>молоко</t>
  </si>
  <si>
    <t>сгущенное молоко</t>
  </si>
  <si>
    <t>Йогурт</t>
  </si>
  <si>
    <t>Творог</t>
  </si>
  <si>
    <t>говядина бескостная</t>
  </si>
  <si>
    <t>птица</t>
  </si>
  <si>
    <t>Сыр</t>
  </si>
  <si>
    <t>Рыба ( филе)</t>
  </si>
  <si>
    <t>Колбасные изделия</t>
  </si>
  <si>
    <t>Сметана</t>
  </si>
  <si>
    <t>Печенье</t>
  </si>
  <si>
    <t>Пряники</t>
  </si>
  <si>
    <t>Чай</t>
  </si>
  <si>
    <t>Какао</t>
  </si>
  <si>
    <t>кофейный напиток</t>
  </si>
  <si>
    <t>Ванилин</t>
  </si>
  <si>
    <t>Лимонная кислота</t>
  </si>
  <si>
    <t>Лавровый лист</t>
  </si>
  <si>
    <t>Соль</t>
  </si>
  <si>
    <t xml:space="preserve">Составил: начальник отдела организации питания МКУ "Центр финансово-хозяйственного обеспечения системы образования </t>
  </si>
  <si>
    <t>Минераловодского муниципального округа Ставропольского края"                                                                                                                                                                    Кузнецова Ю.С.</t>
  </si>
  <si>
    <t>за 10 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</si>
</sst>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00"/>
  </numFmts>
  <fonts count="2" x14ac:knownFonts="1">
    <font>
      <sz val="10"/>
      <name val="Arial Cyr"/>
      <charset val="204"/>
    </font>
    <font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26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rgb="FF000000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rgb="FF000000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indexed="8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rgb="FF000000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rgb="FF000000"/>
      </right>
      <top/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2" xfId="0" applyFill="1" applyBorder="1"/>
    <xf numFmtId="0" fontId="1" fillId="0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ont="1" applyFill="1" applyBorder="1"/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/>
    <xf numFmtId="0" fontId="0" fillId="0" borderId="15" xfId="0" applyBorder="1"/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ont="1" applyFill="1" applyBorder="1"/>
    <xf numFmtId="0" fontId="0" fillId="4" borderId="8" xfId="0" applyFont="1" applyFill="1" applyBorder="1"/>
    <xf numFmtId="164" fontId="0" fillId="0" borderId="9" xfId="0" applyNumberForma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0" fillId="2" borderId="8" xfId="0" applyFont="1" applyFill="1" applyBorder="1"/>
    <xf numFmtId="0" fontId="0" fillId="2" borderId="10" xfId="0" applyFill="1" applyBorder="1" applyAlignment="1">
      <alignment horizontal="center"/>
    </xf>
    <xf numFmtId="0" fontId="0" fillId="0" borderId="16" xfId="0" applyFont="1" applyBorder="1"/>
    <xf numFmtId="0" fontId="0" fillId="0" borderId="17" xfId="0" applyBorder="1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5" borderId="8" xfId="0" applyFont="1" applyFill="1" applyBorder="1"/>
    <xf numFmtId="0" fontId="0" fillId="5" borderId="10" xfId="0" applyFill="1" applyBorder="1" applyAlignment="1"/>
    <xf numFmtId="0" fontId="0" fillId="6" borderId="8" xfId="0" applyFont="1" applyFill="1" applyBorder="1"/>
    <xf numFmtId="0" fontId="1" fillId="6" borderId="10" xfId="0" applyFont="1" applyFill="1" applyBorder="1" applyAlignment="1">
      <alignment horizontal="center"/>
    </xf>
    <xf numFmtId="0" fontId="0" fillId="6" borderId="10" xfId="0" applyFont="1" applyFill="1" applyBorder="1" applyAlignment="1"/>
    <xf numFmtId="0" fontId="0" fillId="6" borderId="9" xfId="0" applyFont="1" applyFill="1" applyBorder="1" applyAlignment="1"/>
    <xf numFmtId="0" fontId="1" fillId="6" borderId="9" xfId="0" applyFont="1" applyFill="1" applyBorder="1" applyAlignment="1">
      <alignment horizontal="center"/>
    </xf>
    <xf numFmtId="164" fontId="0" fillId="0" borderId="10" xfId="0" applyNumberFormat="1" applyBorder="1" applyAlignment="1"/>
    <xf numFmtId="0" fontId="0" fillId="2" borderId="10" xfId="0" applyFill="1" applyBorder="1"/>
    <xf numFmtId="0" fontId="0" fillId="2" borderId="10" xfId="0" applyFill="1" applyBorder="1" applyAlignment="1"/>
    <xf numFmtId="0" fontId="0" fillId="2" borderId="9" xfId="0" applyFont="1" applyFill="1" applyBorder="1"/>
    <xf numFmtId="0" fontId="0" fillId="2" borderId="9" xfId="0" applyFont="1" applyFill="1" applyBorder="1" applyAlignment="1">
      <alignment horizontal="center"/>
    </xf>
    <xf numFmtId="0" fontId="0" fillId="0" borderId="9" xfId="0" applyBorder="1"/>
    <xf numFmtId="0" fontId="0" fillId="6" borderId="10" xfId="0" applyFont="1" applyFill="1" applyBorder="1"/>
    <xf numFmtId="0" fontId="0" fillId="6" borderId="9" xfId="0" applyFont="1" applyFill="1" applyBorder="1"/>
    <xf numFmtId="0" fontId="0" fillId="7" borderId="8" xfId="0" applyFont="1" applyFill="1" applyBorder="1"/>
    <xf numFmtId="0" fontId="0" fillId="7" borderId="10" xfId="0" applyFont="1" applyFill="1" applyBorder="1" applyAlignment="1">
      <alignment horizontal="center"/>
    </xf>
    <xf numFmtId="0" fontId="0" fillId="0" borderId="18" xfId="0" applyBorder="1"/>
    <xf numFmtId="0" fontId="1" fillId="0" borderId="10" xfId="0" applyFont="1" applyBorder="1" applyAlignment="1"/>
    <xf numFmtId="0" fontId="0" fillId="0" borderId="17" xfId="0" applyBorder="1" applyAlignment="1">
      <alignment horizontal="center"/>
    </xf>
    <xf numFmtId="49" fontId="0" fillId="0" borderId="9" xfId="0" applyNumberFormat="1" applyFont="1" applyBorder="1" applyAlignment="1"/>
    <xf numFmtId="0" fontId="0" fillId="2" borderId="9" xfId="0" applyFill="1" applyBorder="1" applyAlignment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Fill="1" applyBorder="1"/>
    <xf numFmtId="0" fontId="0" fillId="0" borderId="24" xfId="0" applyFont="1" applyFill="1" applyBorder="1"/>
    <xf numFmtId="164" fontId="0" fillId="0" borderId="14" xfId="0" applyNumberFormat="1" applyFill="1" applyBorder="1"/>
    <xf numFmtId="165" fontId="0" fillId="0" borderId="25" xfId="0" applyNumberFormat="1" applyBorder="1"/>
    <xf numFmtId="0" fontId="0" fillId="0" borderId="14" xfId="0" applyFill="1" applyBorder="1"/>
    <xf numFmtId="0" fontId="0" fillId="0" borderId="13" xfId="0" applyFont="1" applyFill="1" applyBorder="1"/>
    <xf numFmtId="0" fontId="0" fillId="0" borderId="9" xfId="0" applyFont="1" applyFill="1" applyBorder="1"/>
    <xf numFmtId="0" fontId="0" fillId="8" borderId="9" xfId="0" applyFill="1" applyBorder="1" applyAlignment="1">
      <alignment horizontal="center"/>
    </xf>
    <xf numFmtId="164" fontId="0" fillId="3" borderId="14" xfId="0" applyNumberFormat="1" applyFill="1" applyBorder="1"/>
    <xf numFmtId="0" fontId="0" fillId="3" borderId="9" xfId="0" applyFont="1" applyFill="1" applyBorder="1"/>
    <xf numFmtId="164" fontId="0" fillId="9" borderId="14" xfId="0" applyNumberFormat="1" applyFill="1" applyBorder="1"/>
    <xf numFmtId="0" fontId="0" fillId="4" borderId="9" xfId="0" applyFont="1" applyFill="1" applyBorder="1"/>
    <xf numFmtId="0" fontId="0" fillId="3" borderId="9" xfId="0" applyFill="1" applyBorder="1" applyAlignment="1"/>
    <xf numFmtId="0" fontId="0" fillId="6" borderId="9" xfId="0" applyFill="1" applyBorder="1" applyAlignment="1">
      <alignment horizontal="center"/>
    </xf>
    <xf numFmtId="164" fontId="0" fillId="7" borderId="14" xfId="0" applyNumberFormat="1" applyFill="1" applyBorder="1"/>
    <xf numFmtId="0" fontId="0" fillId="0" borderId="26" xfId="0" applyBorder="1"/>
    <xf numFmtId="164" fontId="0" fillId="2" borderId="14" xfId="0" applyNumberFormat="1" applyFill="1" applyBorder="1"/>
    <xf numFmtId="0" fontId="0" fillId="2" borderId="14" xfId="0" applyFill="1" applyBorder="1"/>
    <xf numFmtId="0" fontId="0" fillId="6" borderId="9" xfId="0" applyFont="1" applyFill="1" applyBorder="1" applyAlignment="1">
      <alignment horizontal="center"/>
    </xf>
    <xf numFmtId="164" fontId="0" fillId="7" borderId="14" xfId="0" applyNumberFormat="1" applyFont="1" applyFill="1" applyBorder="1"/>
    <xf numFmtId="165" fontId="0" fillId="6" borderId="25" xfId="0" applyNumberFormat="1" applyFont="1" applyFill="1" applyBorder="1"/>
    <xf numFmtId="164" fontId="0" fillId="10" borderId="14" xfId="0" applyNumberFormat="1" applyFill="1" applyBorder="1"/>
    <xf numFmtId="1" fontId="0" fillId="0" borderId="14" xfId="0" applyNumberFormat="1" applyFill="1" applyBorder="1"/>
    <xf numFmtId="164" fontId="0" fillId="6" borderId="14" xfId="0" applyNumberFormat="1" applyFont="1" applyFill="1" applyBorder="1"/>
    <xf numFmtId="0" fontId="0" fillId="7" borderId="14" xfId="0" applyFont="1" applyFill="1" applyBorder="1"/>
    <xf numFmtId="0" fontId="0" fillId="7" borderId="9" xfId="0" applyFont="1" applyFill="1" applyBorder="1" applyAlignment="1"/>
    <xf numFmtId="166" fontId="0" fillId="0" borderId="25" xfId="0" applyNumberFormat="1" applyBorder="1"/>
    <xf numFmtId="0" fontId="0" fillId="0" borderId="27" xfId="0" applyFill="1" applyBorder="1"/>
    <xf numFmtId="0" fontId="0" fillId="0" borderId="28" xfId="0" applyBorder="1" applyAlignment="1"/>
    <xf numFmtId="0" fontId="0" fillId="0" borderId="29" xfId="0" applyFill="1" applyBorder="1" applyAlignment="1">
      <alignment horizontal="center"/>
    </xf>
    <xf numFmtId="0" fontId="0" fillId="0" borderId="19" xfId="0" applyFill="1" applyBorder="1"/>
    <xf numFmtId="0" fontId="0" fillId="0" borderId="19" xfId="0" applyBorder="1" applyAlignment="1"/>
    <xf numFmtId="0" fontId="0" fillId="0" borderId="30" xfId="0" applyBorder="1"/>
    <xf numFmtId="165" fontId="0" fillId="0" borderId="31" xfId="0" applyNumberForma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164" fontId="0" fillId="4" borderId="9" xfId="0" applyNumberFormat="1" applyFont="1" applyFill="1" applyBorder="1" applyAlignment="1">
      <alignment horizontal="center"/>
    </xf>
    <xf numFmtId="0" fontId="0" fillId="4" borderId="9" xfId="0" applyNumberFormat="1" applyFont="1" applyFill="1" applyBorder="1" applyAlignment="1">
      <alignment horizontal="center"/>
    </xf>
    <xf numFmtId="164" fontId="0" fillId="4" borderId="10" xfId="0" applyNumberFormat="1" applyFont="1" applyFill="1" applyBorder="1" applyAlignment="1">
      <alignment horizontal="center"/>
    </xf>
    <xf numFmtId="0" fontId="0" fillId="0" borderId="10" xfId="0" applyFont="1" applyBorder="1" applyAlignment="1"/>
    <xf numFmtId="0" fontId="0" fillId="0" borderId="17" xfId="0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" fontId="0" fillId="6" borderId="9" xfId="0" applyNumberFormat="1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R68"/>
  <sheetViews>
    <sheetView tabSelected="1" topLeftCell="B1" workbookViewId="0">
      <selection activeCell="U36" sqref="U36"/>
    </sheetView>
  </sheetViews>
  <sheetFormatPr defaultColWidth="9" defaultRowHeight="12.75" x14ac:dyDescent="0.2"/>
  <cols>
    <col min="1" max="1" width="9" hidden="1" customWidth="1"/>
    <col min="2" max="2" width="22.28515625" customWidth="1"/>
    <col min="3" max="3" width="6.140625" customWidth="1"/>
    <col min="4" max="4" width="6" customWidth="1"/>
    <col min="5" max="5" width="5.5703125" customWidth="1"/>
    <col min="6" max="6" width="6.28515625" customWidth="1"/>
    <col min="7" max="7" width="5.7109375" customWidth="1"/>
    <col min="8" max="8" width="6.5703125" customWidth="1"/>
    <col min="9" max="9" width="6" customWidth="1"/>
    <col min="10" max="10" width="6.5703125" customWidth="1"/>
    <col min="11" max="12" width="6" customWidth="1"/>
    <col min="13" max="13" width="10.7109375" customWidth="1"/>
    <col min="14" max="14" width="10.5703125" customWidth="1"/>
    <col min="15" max="15" width="7.5703125" customWidth="1"/>
    <col min="16" max="16" width="7" customWidth="1"/>
    <col min="17" max="17" width="9" hidden="1" customWidth="1"/>
    <col min="18" max="18" width="11.85546875" customWidth="1"/>
  </cols>
  <sheetData>
    <row r="1" spans="1:18" x14ac:dyDescent="0.2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1"/>
      <c r="R1" s="121"/>
    </row>
    <row r="2" spans="1:18" ht="13.5" thickBo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13.5" thickBot="1" x14ac:dyDescent="0.25">
      <c r="A3" s="1" t="s">
        <v>1</v>
      </c>
      <c r="B3" s="2" t="s">
        <v>2</v>
      </c>
      <c r="C3" s="120" t="s">
        <v>3</v>
      </c>
      <c r="D3" s="120"/>
      <c r="E3" s="120"/>
      <c r="F3" s="120"/>
      <c r="G3" s="120"/>
      <c r="H3" s="120"/>
      <c r="I3" s="120"/>
      <c r="J3" s="120"/>
      <c r="K3" s="120"/>
      <c r="L3" s="120"/>
      <c r="M3" s="63" t="s">
        <v>4</v>
      </c>
      <c r="N3" s="63" t="s">
        <v>4</v>
      </c>
      <c r="O3" s="63" t="s">
        <v>5</v>
      </c>
      <c r="P3" s="63" t="s">
        <v>6</v>
      </c>
      <c r="Q3" s="63"/>
      <c r="R3" s="64" t="s">
        <v>7</v>
      </c>
    </row>
    <row r="4" spans="1:18" ht="13.5" thickBot="1" x14ac:dyDescent="0.25">
      <c r="A4" s="3"/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65" t="s">
        <v>75</v>
      </c>
      <c r="N4" s="65" t="s">
        <v>8</v>
      </c>
      <c r="O4" s="65" t="s">
        <v>9</v>
      </c>
      <c r="P4" s="65" t="s">
        <v>10</v>
      </c>
      <c r="Q4" s="66" t="s">
        <v>11</v>
      </c>
      <c r="R4" s="67" t="s">
        <v>12</v>
      </c>
    </row>
    <row r="5" spans="1:18" x14ac:dyDescent="0.2">
      <c r="A5" s="6"/>
      <c r="B5" s="7" t="s">
        <v>13</v>
      </c>
      <c r="C5" s="100">
        <v>55</v>
      </c>
      <c r="D5" s="100">
        <v>55</v>
      </c>
      <c r="E5" s="100">
        <v>25</v>
      </c>
      <c r="F5" s="100">
        <v>25</v>
      </c>
      <c r="G5" s="100">
        <v>55</v>
      </c>
      <c r="H5" s="100">
        <v>55</v>
      </c>
      <c r="I5" s="100">
        <v>25</v>
      </c>
      <c r="J5" s="100">
        <v>55</v>
      </c>
      <c r="K5" s="100">
        <v>25</v>
      </c>
      <c r="L5" s="100">
        <v>57</v>
      </c>
      <c r="M5" s="16">
        <f t="shared" ref="M5:M36" si="0">SUM(C5:L5)</f>
        <v>432</v>
      </c>
      <c r="N5" s="24">
        <f>SUM(M5)/10</f>
        <v>43.2</v>
      </c>
      <c r="O5" s="68">
        <f>N5*100/P5</f>
        <v>28.8</v>
      </c>
      <c r="P5" s="53">
        <v>150</v>
      </c>
      <c r="Q5" s="53"/>
      <c r="R5" s="69">
        <f t="shared" ref="R5:R64" si="1">N5/1000</f>
        <v>4.3200000000000002E-2</v>
      </c>
    </row>
    <row r="6" spans="1:18" x14ac:dyDescent="0.2">
      <c r="A6" s="6"/>
      <c r="B6" s="7" t="s">
        <v>14</v>
      </c>
      <c r="C6" s="100">
        <v>25</v>
      </c>
      <c r="D6" s="100">
        <v>25</v>
      </c>
      <c r="E6" s="100">
        <v>25</v>
      </c>
      <c r="F6" s="100">
        <v>55</v>
      </c>
      <c r="G6" s="100">
        <v>25</v>
      </c>
      <c r="H6" s="100">
        <v>25</v>
      </c>
      <c r="I6" s="100">
        <v>25</v>
      </c>
      <c r="J6" s="100">
        <v>25</v>
      </c>
      <c r="K6" s="100">
        <v>25</v>
      </c>
      <c r="L6" s="101">
        <v>25</v>
      </c>
      <c r="M6" s="16">
        <f t="shared" si="0"/>
        <v>280</v>
      </c>
      <c r="N6" s="24">
        <f>SUM(M6)/10</f>
        <v>28</v>
      </c>
      <c r="O6" s="68">
        <f>N6*100/P6</f>
        <v>35</v>
      </c>
      <c r="P6" s="53">
        <v>80</v>
      </c>
      <c r="Q6" s="53"/>
      <c r="R6" s="69">
        <f t="shared" si="1"/>
        <v>2.8000000000000001E-2</v>
      </c>
    </row>
    <row r="7" spans="1:18" x14ac:dyDescent="0.2">
      <c r="A7" s="6"/>
      <c r="B7" s="7" t="s">
        <v>15</v>
      </c>
      <c r="C7" s="10"/>
      <c r="D7" s="101">
        <v>10</v>
      </c>
      <c r="E7" s="100">
        <v>18</v>
      </c>
      <c r="F7" s="10">
        <v>0</v>
      </c>
      <c r="G7" s="100">
        <v>10</v>
      </c>
      <c r="H7" s="101">
        <v>20</v>
      </c>
      <c r="I7" s="10"/>
      <c r="J7" s="9"/>
      <c r="K7" s="100">
        <v>11</v>
      </c>
      <c r="L7" s="101">
        <v>10</v>
      </c>
      <c r="M7" s="16">
        <f t="shared" si="0"/>
        <v>79</v>
      </c>
      <c r="N7" s="24">
        <f>SUM(M7)/10</f>
        <v>7.9</v>
      </c>
      <c r="O7" s="70"/>
      <c r="P7" s="53"/>
      <c r="Q7" s="53"/>
      <c r="R7" s="69">
        <f t="shared" si="1"/>
        <v>7.9000000000000008E-3</v>
      </c>
    </row>
    <row r="8" spans="1:18" x14ac:dyDescent="0.2">
      <c r="A8" s="11">
        <v>2</v>
      </c>
      <c r="B8" s="12" t="s">
        <v>16</v>
      </c>
      <c r="C8" s="102">
        <v>10.45</v>
      </c>
      <c r="D8" s="14">
        <v>3.75</v>
      </c>
      <c r="E8" s="13"/>
      <c r="F8" s="103">
        <v>12.5</v>
      </c>
      <c r="G8" s="102">
        <v>5.15</v>
      </c>
      <c r="H8" s="104"/>
      <c r="I8" s="102">
        <v>18</v>
      </c>
      <c r="J8" s="104">
        <v>21.4</v>
      </c>
      <c r="K8" s="13"/>
      <c r="L8" s="14"/>
      <c r="M8" s="16">
        <f t="shared" si="0"/>
        <v>71.25</v>
      </c>
      <c r="N8" s="24">
        <f>SUM(M8)/10</f>
        <v>7.125</v>
      </c>
      <c r="O8" s="68">
        <f>N8*100/P8</f>
        <v>47.5</v>
      </c>
      <c r="P8" s="71">
        <v>15</v>
      </c>
      <c r="Q8" s="72"/>
      <c r="R8" s="69">
        <f t="shared" si="1"/>
        <v>7.1250000000000003E-3</v>
      </c>
    </row>
    <row r="9" spans="1:18" x14ac:dyDescent="0.2">
      <c r="A9" s="11"/>
      <c r="B9" s="12" t="s">
        <v>17</v>
      </c>
      <c r="C9" s="15"/>
      <c r="D9" s="14"/>
      <c r="E9" s="15"/>
      <c r="F9" s="16"/>
      <c r="G9" s="13"/>
      <c r="H9" s="14"/>
      <c r="I9" s="15"/>
      <c r="J9" s="14"/>
      <c r="K9" s="13"/>
      <c r="L9" s="14"/>
      <c r="M9" s="16">
        <f t="shared" si="0"/>
        <v>0</v>
      </c>
      <c r="N9" s="24">
        <f t="shared" ref="N9:N64" si="2">SUM(M9)/10</f>
        <v>0</v>
      </c>
      <c r="O9" s="68"/>
      <c r="P9" s="71"/>
      <c r="Q9" s="72"/>
      <c r="R9" s="69">
        <f t="shared" si="1"/>
        <v>0</v>
      </c>
    </row>
    <row r="10" spans="1:18" x14ac:dyDescent="0.2">
      <c r="A10" s="17">
        <v>4</v>
      </c>
      <c r="B10" s="18" t="s">
        <v>18</v>
      </c>
      <c r="C10" s="19">
        <f>SUM(C11:C17)</f>
        <v>8.3000000000000007</v>
      </c>
      <c r="D10" s="19">
        <f t="shared" ref="D10:L10" si="3">SUM(D11:D17)</f>
        <v>121.2</v>
      </c>
      <c r="E10" s="19">
        <f t="shared" si="3"/>
        <v>32.299999999999997</v>
      </c>
      <c r="F10" s="19">
        <f t="shared" si="3"/>
        <v>54</v>
      </c>
      <c r="G10" s="19">
        <f t="shared" si="3"/>
        <v>85.2</v>
      </c>
      <c r="H10" s="19">
        <f t="shared" si="3"/>
        <v>83.3</v>
      </c>
      <c r="I10" s="19">
        <f t="shared" si="3"/>
        <v>70</v>
      </c>
      <c r="J10" s="19">
        <f t="shared" si="3"/>
        <v>40</v>
      </c>
      <c r="K10" s="19">
        <f t="shared" si="3"/>
        <v>22.3</v>
      </c>
      <c r="L10" s="19">
        <f t="shared" si="3"/>
        <v>108.8</v>
      </c>
      <c r="M10" s="73">
        <f t="shared" si="0"/>
        <v>625.4</v>
      </c>
      <c r="N10" s="24">
        <f t="shared" si="2"/>
        <v>62.54</v>
      </c>
      <c r="O10" s="74">
        <f>N10*100/P10</f>
        <v>138.97777777777779</v>
      </c>
      <c r="P10" s="75">
        <v>45</v>
      </c>
      <c r="Q10" s="75"/>
      <c r="R10" s="69">
        <f t="shared" si="1"/>
        <v>6.2539999999999998E-2</v>
      </c>
    </row>
    <row r="11" spans="1:18" x14ac:dyDescent="0.2">
      <c r="A11" s="6"/>
      <c r="B11" s="7" t="s">
        <v>19</v>
      </c>
      <c r="C11" s="10"/>
      <c r="D11" s="101">
        <v>85.2</v>
      </c>
      <c r="E11" s="10"/>
      <c r="F11" s="10"/>
      <c r="G11" s="10">
        <v>85.2</v>
      </c>
      <c r="H11" s="20"/>
      <c r="I11" s="10"/>
      <c r="J11" s="20"/>
      <c r="K11" s="10"/>
      <c r="L11" s="9"/>
      <c r="M11" s="16">
        <f t="shared" si="0"/>
        <v>170.4</v>
      </c>
      <c r="N11" s="24">
        <f t="shared" si="2"/>
        <v>17.04</v>
      </c>
      <c r="O11" s="70"/>
      <c r="P11" s="53"/>
      <c r="Q11" s="53"/>
      <c r="R11" s="69">
        <f t="shared" si="1"/>
        <v>1.704E-2</v>
      </c>
    </row>
    <row r="12" spans="1:18" x14ac:dyDescent="0.2">
      <c r="A12" s="6"/>
      <c r="B12" s="7" t="s">
        <v>20</v>
      </c>
      <c r="C12" s="10">
        <v>8.3000000000000007</v>
      </c>
      <c r="D12" s="20"/>
      <c r="E12" s="10"/>
      <c r="F12" s="100">
        <v>44</v>
      </c>
      <c r="G12" s="100"/>
      <c r="H12" s="101">
        <v>63</v>
      </c>
      <c r="I12" s="100">
        <v>70</v>
      </c>
      <c r="J12" s="101"/>
      <c r="K12" s="100">
        <v>3.3</v>
      </c>
      <c r="L12" s="20">
        <v>108.8</v>
      </c>
      <c r="M12" s="16">
        <f t="shared" si="0"/>
        <v>297.40000000000003</v>
      </c>
      <c r="N12" s="24">
        <f t="shared" si="2"/>
        <v>29.740000000000002</v>
      </c>
      <c r="O12" s="70"/>
      <c r="P12" s="53"/>
      <c r="Q12" s="53"/>
      <c r="R12" s="69">
        <f t="shared" si="1"/>
        <v>2.9740000000000003E-2</v>
      </c>
    </row>
    <row r="13" spans="1:18" x14ac:dyDescent="0.2">
      <c r="A13" s="6"/>
      <c r="B13" s="7" t="s">
        <v>21</v>
      </c>
      <c r="C13" s="10"/>
      <c r="D13" s="20">
        <v>31</v>
      </c>
      <c r="E13" s="100">
        <v>12</v>
      </c>
      <c r="F13" s="10"/>
      <c r="G13" s="8"/>
      <c r="H13" s="20"/>
      <c r="I13" s="10"/>
      <c r="J13" s="20"/>
      <c r="K13" s="10">
        <v>9</v>
      </c>
      <c r="L13" s="20"/>
      <c r="M13" s="16">
        <f t="shared" si="0"/>
        <v>52</v>
      </c>
      <c r="N13" s="24">
        <f t="shared" si="2"/>
        <v>5.2</v>
      </c>
      <c r="O13" s="70"/>
      <c r="P13" s="53"/>
      <c r="Q13" s="53"/>
      <c r="R13" s="69">
        <f t="shared" si="1"/>
        <v>5.1999999999999998E-3</v>
      </c>
    </row>
    <row r="14" spans="1:18" x14ac:dyDescent="0.2">
      <c r="A14" s="6"/>
      <c r="B14" s="21" t="s">
        <v>22</v>
      </c>
      <c r="C14" s="10"/>
      <c r="D14" s="20"/>
      <c r="E14" s="10"/>
      <c r="F14" s="100">
        <v>10</v>
      </c>
      <c r="G14" s="10"/>
      <c r="H14" s="20"/>
      <c r="I14" s="10"/>
      <c r="J14" s="20"/>
      <c r="K14" s="10">
        <v>10</v>
      </c>
      <c r="L14" s="20"/>
      <c r="M14" s="16">
        <f t="shared" si="0"/>
        <v>20</v>
      </c>
      <c r="N14" s="24">
        <f t="shared" si="2"/>
        <v>2</v>
      </c>
      <c r="O14" s="70"/>
      <c r="P14" s="53"/>
      <c r="Q14" s="53"/>
      <c r="R14" s="69">
        <f t="shared" si="1"/>
        <v>2E-3</v>
      </c>
    </row>
    <row r="15" spans="1:18" x14ac:dyDescent="0.2">
      <c r="A15" s="6"/>
      <c r="B15" s="22" t="s">
        <v>23</v>
      </c>
      <c r="C15" s="10"/>
      <c r="D15" s="20"/>
      <c r="E15" s="100">
        <v>20.3</v>
      </c>
      <c r="F15" s="100"/>
      <c r="G15" s="100"/>
      <c r="H15" s="100">
        <v>20.3</v>
      </c>
      <c r="I15" s="8"/>
      <c r="J15" s="20"/>
      <c r="K15" s="10"/>
      <c r="L15" s="20"/>
      <c r="M15" s="16">
        <f t="shared" si="0"/>
        <v>40.6</v>
      </c>
      <c r="N15" s="24">
        <f t="shared" si="2"/>
        <v>4.0600000000000005</v>
      </c>
      <c r="O15" s="70"/>
      <c r="P15" s="53"/>
      <c r="Q15" s="53"/>
      <c r="R15" s="69">
        <f t="shared" si="1"/>
        <v>4.0600000000000002E-3</v>
      </c>
    </row>
    <row r="16" spans="1:18" x14ac:dyDescent="0.2">
      <c r="A16" s="6"/>
      <c r="B16" s="21" t="s">
        <v>24</v>
      </c>
      <c r="C16" s="16"/>
      <c r="D16" s="105">
        <v>5</v>
      </c>
      <c r="E16" s="16"/>
      <c r="F16" s="16"/>
      <c r="G16" s="10"/>
      <c r="H16" s="20"/>
      <c r="I16" s="10"/>
      <c r="J16" s="20">
        <v>40</v>
      </c>
      <c r="K16" s="10"/>
      <c r="L16" s="20"/>
      <c r="M16" s="16">
        <f t="shared" si="0"/>
        <v>45</v>
      </c>
      <c r="N16" s="24">
        <f t="shared" si="2"/>
        <v>4.5</v>
      </c>
      <c r="O16" s="70"/>
      <c r="P16" s="53"/>
      <c r="Q16" s="53"/>
      <c r="R16" s="69">
        <f t="shared" si="1"/>
        <v>4.4999999999999997E-3</v>
      </c>
    </row>
    <row r="17" spans="1:18" x14ac:dyDescent="0.2">
      <c r="A17" s="6"/>
      <c r="B17" s="21" t="s">
        <v>25</v>
      </c>
      <c r="C17" s="16"/>
      <c r="D17" s="24"/>
      <c r="E17" s="16"/>
      <c r="F17" s="16"/>
      <c r="G17" s="10"/>
      <c r="H17" s="20"/>
      <c r="I17" s="10"/>
      <c r="J17" s="20"/>
      <c r="K17" s="10"/>
      <c r="L17" s="20"/>
      <c r="M17" s="16">
        <f t="shared" si="0"/>
        <v>0</v>
      </c>
      <c r="N17" s="24">
        <f t="shared" si="2"/>
        <v>0</v>
      </c>
      <c r="O17" s="70"/>
      <c r="P17" s="53"/>
      <c r="Q17" s="53"/>
      <c r="R17" s="69">
        <f t="shared" si="1"/>
        <v>0</v>
      </c>
    </row>
    <row r="18" spans="1:18" x14ac:dyDescent="0.2">
      <c r="A18" s="17"/>
      <c r="B18" s="25" t="s">
        <v>26</v>
      </c>
      <c r="C18" s="103">
        <v>63</v>
      </c>
      <c r="D18" s="24"/>
      <c r="E18" s="16">
        <v>63</v>
      </c>
      <c r="F18" s="16"/>
      <c r="G18" s="16"/>
      <c r="H18" s="105">
        <v>63</v>
      </c>
      <c r="I18" s="16"/>
      <c r="J18" s="23"/>
      <c r="K18" s="16"/>
      <c r="L18" s="24">
        <v>10</v>
      </c>
      <c r="M18" s="16">
        <f t="shared" si="0"/>
        <v>199</v>
      </c>
      <c r="N18" s="24">
        <f t="shared" si="2"/>
        <v>19.899999999999999</v>
      </c>
      <c r="O18" s="70">
        <f>N18*100/P18</f>
        <v>132.66666666666666</v>
      </c>
      <c r="P18" s="72">
        <v>15</v>
      </c>
      <c r="Q18" s="72"/>
      <c r="R18" s="69">
        <f t="shared" si="1"/>
        <v>1.9899999999999998E-2</v>
      </c>
    </row>
    <row r="19" spans="1:18" x14ac:dyDescent="0.2">
      <c r="A19" s="17">
        <v>5</v>
      </c>
      <c r="B19" s="26" t="s">
        <v>27</v>
      </c>
      <c r="C19" s="106">
        <v>33.299999999999997</v>
      </c>
      <c r="D19" s="107">
        <v>125</v>
      </c>
      <c r="E19" s="108">
        <v>83.3</v>
      </c>
      <c r="F19" s="106">
        <v>341.7</v>
      </c>
      <c r="G19" s="109">
        <v>316.7</v>
      </c>
      <c r="H19" s="107">
        <v>83.3</v>
      </c>
      <c r="I19" s="106">
        <v>33.299999999999997</v>
      </c>
      <c r="J19" s="110">
        <v>350</v>
      </c>
      <c r="K19" s="106">
        <v>341.7</v>
      </c>
      <c r="L19" s="107">
        <v>125</v>
      </c>
      <c r="M19" s="16">
        <f t="shared" si="0"/>
        <v>1833.3</v>
      </c>
      <c r="N19" s="24">
        <f t="shared" si="2"/>
        <v>183.32999999999998</v>
      </c>
      <c r="O19" s="76">
        <f>N19*100/P19</f>
        <v>73.331999999999994</v>
      </c>
      <c r="P19" s="77">
        <v>250</v>
      </c>
      <c r="Q19" s="77">
        <v>120</v>
      </c>
      <c r="R19" s="69">
        <f t="shared" si="1"/>
        <v>0.18332999999999999</v>
      </c>
    </row>
    <row r="20" spans="1:18" x14ac:dyDescent="0.2">
      <c r="A20" s="17">
        <v>6</v>
      </c>
      <c r="B20" s="18" t="s">
        <v>28</v>
      </c>
      <c r="C20" s="19">
        <f>SUM(C21:C32)</f>
        <v>214.20000000000002</v>
      </c>
      <c r="D20" s="19">
        <f t="shared" ref="D20:L20" si="4">SUM(D21:D32)</f>
        <v>30.3</v>
      </c>
      <c r="E20" s="19">
        <f t="shared" si="4"/>
        <v>76.55</v>
      </c>
      <c r="F20" s="19">
        <f t="shared" si="4"/>
        <v>114.35</v>
      </c>
      <c r="G20" s="19">
        <f t="shared" si="4"/>
        <v>157.30000000000001</v>
      </c>
      <c r="H20" s="19">
        <f t="shared" si="4"/>
        <v>28.55</v>
      </c>
      <c r="I20" s="19">
        <f t="shared" si="4"/>
        <v>158.4</v>
      </c>
      <c r="J20" s="19">
        <f t="shared" si="4"/>
        <v>87.15</v>
      </c>
      <c r="K20" s="19">
        <f t="shared" si="4"/>
        <v>111.95</v>
      </c>
      <c r="L20" s="19">
        <f t="shared" si="4"/>
        <v>25.3</v>
      </c>
      <c r="M20" s="73">
        <f t="shared" si="0"/>
        <v>1004.05</v>
      </c>
      <c r="N20" s="24">
        <f t="shared" si="2"/>
        <v>100.405</v>
      </c>
      <c r="O20" s="74">
        <f>N20*100/P20</f>
        <v>35.858928571428571</v>
      </c>
      <c r="P20" s="19">
        <v>280</v>
      </c>
      <c r="Q20" s="19">
        <v>205</v>
      </c>
      <c r="R20" s="69">
        <f t="shared" si="1"/>
        <v>0.10040499999999999</v>
      </c>
    </row>
    <row r="21" spans="1:18" x14ac:dyDescent="0.2">
      <c r="A21" s="6"/>
      <c r="B21" s="25" t="s">
        <v>29</v>
      </c>
      <c r="C21" s="100">
        <v>53.3</v>
      </c>
      <c r="D21" s="20"/>
      <c r="E21" s="10"/>
      <c r="F21" s="100">
        <v>53.3</v>
      </c>
      <c r="G21" s="10"/>
      <c r="H21" s="20"/>
      <c r="I21" s="100">
        <v>53.3</v>
      </c>
      <c r="J21" s="9"/>
      <c r="K21" s="100">
        <v>53.3</v>
      </c>
      <c r="L21" s="20"/>
      <c r="M21" s="16">
        <f t="shared" si="0"/>
        <v>213.2</v>
      </c>
      <c r="N21" s="24">
        <f t="shared" si="2"/>
        <v>21.32</v>
      </c>
      <c r="O21" s="70"/>
      <c r="P21" s="10"/>
      <c r="Q21" s="10"/>
      <c r="R21" s="69">
        <f t="shared" si="1"/>
        <v>2.1319999999999999E-2</v>
      </c>
    </row>
    <row r="22" spans="1:18" x14ac:dyDescent="0.2">
      <c r="A22" s="6"/>
      <c r="B22" s="25" t="s">
        <v>30</v>
      </c>
      <c r="C22" s="100">
        <v>25</v>
      </c>
      <c r="D22" s="20"/>
      <c r="E22" s="8"/>
      <c r="F22" s="10"/>
      <c r="G22" s="100">
        <v>62.5</v>
      </c>
      <c r="H22" s="9"/>
      <c r="I22" s="100">
        <v>25</v>
      </c>
      <c r="J22" s="9"/>
      <c r="K22" s="10"/>
      <c r="L22" s="9"/>
      <c r="M22" s="16">
        <f t="shared" si="0"/>
        <v>112.5</v>
      </c>
      <c r="N22" s="24">
        <f t="shared" si="2"/>
        <v>11.25</v>
      </c>
      <c r="O22" s="70"/>
      <c r="P22" s="10"/>
      <c r="Q22" s="10"/>
      <c r="R22" s="69">
        <f t="shared" si="1"/>
        <v>1.125E-2</v>
      </c>
    </row>
    <row r="23" spans="1:18" x14ac:dyDescent="0.2">
      <c r="A23" s="6"/>
      <c r="B23" s="25" t="s">
        <v>31</v>
      </c>
      <c r="C23" s="10"/>
      <c r="D23" s="20"/>
      <c r="E23" s="100">
        <v>3.25</v>
      </c>
      <c r="F23" s="8"/>
      <c r="G23" s="10"/>
      <c r="H23" s="100">
        <v>3.25</v>
      </c>
      <c r="I23" s="8"/>
      <c r="J23" s="20"/>
      <c r="K23" s="8"/>
      <c r="L23" s="9"/>
      <c r="M23" s="16">
        <f t="shared" si="0"/>
        <v>6.5</v>
      </c>
      <c r="N23" s="24">
        <f t="shared" si="2"/>
        <v>0.65</v>
      </c>
      <c r="O23" s="70"/>
      <c r="P23" s="10"/>
      <c r="Q23" s="10"/>
      <c r="R23" s="69">
        <f t="shared" si="1"/>
        <v>6.4999999999999997E-4</v>
      </c>
    </row>
    <row r="24" spans="1:18" x14ac:dyDescent="0.2">
      <c r="A24" s="6"/>
      <c r="B24" s="25" t="s">
        <v>32</v>
      </c>
      <c r="C24" s="100">
        <v>47</v>
      </c>
      <c r="D24" s="101">
        <v>12</v>
      </c>
      <c r="E24" s="100">
        <v>12</v>
      </c>
      <c r="F24" s="100">
        <v>30</v>
      </c>
      <c r="G24" s="100">
        <v>29.3</v>
      </c>
      <c r="H24" s="101">
        <v>12</v>
      </c>
      <c r="I24" s="100">
        <v>28</v>
      </c>
      <c r="J24" s="100">
        <v>29.3</v>
      </c>
      <c r="K24" s="100">
        <v>33.6</v>
      </c>
      <c r="L24" s="101">
        <v>12</v>
      </c>
      <c r="M24" s="16">
        <f t="shared" si="0"/>
        <v>245.20000000000002</v>
      </c>
      <c r="N24" s="24">
        <f t="shared" si="2"/>
        <v>24.520000000000003</v>
      </c>
      <c r="O24" s="70"/>
      <c r="P24" s="10"/>
      <c r="Q24" s="10"/>
      <c r="R24" s="69">
        <f t="shared" si="1"/>
        <v>2.4520000000000004E-2</v>
      </c>
    </row>
    <row r="25" spans="1:18" x14ac:dyDescent="0.2">
      <c r="A25" s="6"/>
      <c r="B25" s="25" t="s">
        <v>33</v>
      </c>
      <c r="C25" s="100">
        <v>12.5</v>
      </c>
      <c r="D25" s="20">
        <v>5</v>
      </c>
      <c r="E25" s="8"/>
      <c r="F25" s="100">
        <v>13.5</v>
      </c>
      <c r="G25" s="100">
        <v>16.100000000000001</v>
      </c>
      <c r="H25" s="9"/>
      <c r="I25" s="100">
        <v>17.5</v>
      </c>
      <c r="J25" s="101">
        <v>8.6</v>
      </c>
      <c r="K25" s="100">
        <v>7.5</v>
      </c>
      <c r="L25" s="9"/>
      <c r="M25" s="16">
        <f t="shared" si="0"/>
        <v>80.699999999999989</v>
      </c>
      <c r="N25" s="24">
        <f t="shared" si="2"/>
        <v>8.0699999999999985</v>
      </c>
      <c r="O25" s="70"/>
      <c r="P25" s="10"/>
      <c r="Q25" s="10"/>
      <c r="R25" s="69">
        <f t="shared" si="1"/>
        <v>8.069999999999999E-3</v>
      </c>
    </row>
    <row r="26" spans="1:18" ht="12" customHeight="1" x14ac:dyDescent="0.2">
      <c r="A26" s="6"/>
      <c r="B26" s="25" t="s">
        <v>34</v>
      </c>
      <c r="C26" s="103">
        <v>13.3</v>
      </c>
      <c r="D26" s="105">
        <v>13.3</v>
      </c>
      <c r="E26" s="103">
        <v>61.3</v>
      </c>
      <c r="F26" s="103">
        <v>16.55</v>
      </c>
      <c r="G26" s="103">
        <v>49.4</v>
      </c>
      <c r="H26" s="105">
        <v>13.3</v>
      </c>
      <c r="I26" s="103">
        <v>34.6</v>
      </c>
      <c r="J26" s="105">
        <v>49.25</v>
      </c>
      <c r="K26" s="103">
        <v>16.55</v>
      </c>
      <c r="L26" s="105">
        <v>13.3</v>
      </c>
      <c r="M26" s="16">
        <f t="shared" si="0"/>
        <v>280.85000000000002</v>
      </c>
      <c r="N26" s="24">
        <f t="shared" si="2"/>
        <v>28.085000000000001</v>
      </c>
      <c r="O26" s="70"/>
      <c r="P26" s="10"/>
      <c r="Q26" s="10"/>
      <c r="R26" s="69">
        <f t="shared" si="1"/>
        <v>2.8085000000000002E-2</v>
      </c>
    </row>
    <row r="27" spans="1:18" ht="0.75" hidden="1" customHeight="1" x14ac:dyDescent="0.2">
      <c r="A27" s="6"/>
      <c r="B27" s="21" t="s">
        <v>35</v>
      </c>
      <c r="C27" s="10"/>
      <c r="D27" s="20"/>
      <c r="E27" s="10"/>
      <c r="F27" s="16"/>
      <c r="G27" s="10"/>
      <c r="H27" s="20"/>
      <c r="I27" s="10"/>
      <c r="J27" s="20"/>
      <c r="K27" s="10"/>
      <c r="L27" s="20"/>
      <c r="M27" s="16">
        <f t="shared" si="0"/>
        <v>0</v>
      </c>
      <c r="N27" s="24">
        <f t="shared" si="2"/>
        <v>0</v>
      </c>
      <c r="O27" s="70"/>
      <c r="P27" s="10"/>
      <c r="Q27" s="10"/>
      <c r="R27" s="69">
        <f t="shared" si="1"/>
        <v>0</v>
      </c>
    </row>
    <row r="28" spans="1:18" ht="14.25" hidden="1" customHeight="1" x14ac:dyDescent="0.2">
      <c r="A28" s="6"/>
      <c r="B28" s="21" t="s">
        <v>36</v>
      </c>
      <c r="C28" s="10"/>
      <c r="D28" s="20"/>
      <c r="E28" s="10"/>
      <c r="F28" s="10"/>
      <c r="G28" s="10"/>
      <c r="H28" s="20"/>
      <c r="I28" s="10"/>
      <c r="J28" s="20"/>
      <c r="K28" s="10"/>
      <c r="L28" s="20"/>
      <c r="M28" s="16">
        <f t="shared" si="0"/>
        <v>0</v>
      </c>
      <c r="N28" s="24">
        <f t="shared" si="2"/>
        <v>0</v>
      </c>
      <c r="O28" s="70"/>
      <c r="P28" s="10"/>
      <c r="Q28" s="10"/>
      <c r="R28" s="69">
        <f t="shared" si="1"/>
        <v>0</v>
      </c>
    </row>
    <row r="29" spans="1:18" x14ac:dyDescent="0.2">
      <c r="A29" s="6"/>
      <c r="B29" s="25" t="s">
        <v>37</v>
      </c>
      <c r="C29" s="8"/>
      <c r="D29" s="9"/>
      <c r="E29" s="10"/>
      <c r="F29" s="8"/>
      <c r="G29" s="10"/>
      <c r="H29" s="20"/>
      <c r="I29" s="10"/>
      <c r="J29" s="9"/>
      <c r="K29" s="10"/>
      <c r="L29" s="20"/>
      <c r="M29" s="16">
        <f t="shared" si="0"/>
        <v>0</v>
      </c>
      <c r="N29" s="24">
        <f t="shared" si="2"/>
        <v>0</v>
      </c>
      <c r="O29" s="70"/>
      <c r="P29" s="10"/>
      <c r="Q29" s="10"/>
      <c r="R29" s="69">
        <f t="shared" si="1"/>
        <v>0</v>
      </c>
    </row>
    <row r="30" spans="1:18" x14ac:dyDescent="0.2">
      <c r="A30" s="6"/>
      <c r="B30" s="25" t="s">
        <v>38</v>
      </c>
      <c r="C30" s="100">
        <v>63.1</v>
      </c>
      <c r="D30" s="20"/>
      <c r="E30" s="27"/>
      <c r="F30" s="8"/>
      <c r="G30" s="8"/>
      <c r="H30" s="20"/>
      <c r="I30" s="8"/>
      <c r="J30" s="20"/>
      <c r="K30" s="8"/>
      <c r="L30" s="20"/>
      <c r="M30" s="16">
        <f t="shared" si="0"/>
        <v>63.1</v>
      </c>
      <c r="N30" s="24">
        <f t="shared" si="2"/>
        <v>6.3100000000000005</v>
      </c>
      <c r="O30" s="70"/>
      <c r="P30" s="10"/>
      <c r="Q30" s="10"/>
      <c r="R30" s="69">
        <f t="shared" si="1"/>
        <v>6.3100000000000005E-3</v>
      </c>
    </row>
    <row r="31" spans="1:18" x14ac:dyDescent="0.2">
      <c r="A31" s="6"/>
      <c r="B31" s="25" t="s">
        <v>39</v>
      </c>
      <c r="C31" s="10"/>
      <c r="D31" s="20"/>
      <c r="E31" s="10"/>
      <c r="F31" s="10"/>
      <c r="G31" s="10"/>
      <c r="H31" s="20"/>
      <c r="I31" s="10"/>
      <c r="J31" s="20"/>
      <c r="K31" s="10"/>
      <c r="L31" s="20"/>
      <c r="M31" s="16">
        <f t="shared" si="0"/>
        <v>0</v>
      </c>
      <c r="N31" s="24">
        <f t="shared" si="2"/>
        <v>0</v>
      </c>
      <c r="O31" s="70"/>
      <c r="P31" s="10"/>
      <c r="Q31" s="10"/>
      <c r="R31" s="69">
        <f t="shared" si="1"/>
        <v>0</v>
      </c>
    </row>
    <row r="32" spans="1:18" ht="12.75" customHeight="1" x14ac:dyDescent="0.2">
      <c r="A32" s="6"/>
      <c r="B32" s="21" t="s">
        <v>40</v>
      </c>
      <c r="C32" s="10"/>
      <c r="D32" s="20"/>
      <c r="E32" s="10"/>
      <c r="F32" s="100">
        <v>1</v>
      </c>
      <c r="G32" s="10"/>
      <c r="H32" s="20"/>
      <c r="I32" s="10"/>
      <c r="J32" s="20"/>
      <c r="K32" s="10">
        <v>1</v>
      </c>
      <c r="L32" s="20"/>
      <c r="M32" s="16">
        <f t="shared" si="0"/>
        <v>2</v>
      </c>
      <c r="N32" s="24">
        <f t="shared" si="2"/>
        <v>0.2</v>
      </c>
      <c r="O32" s="70"/>
      <c r="P32" s="10"/>
      <c r="Q32" s="10"/>
      <c r="R32" s="69">
        <f t="shared" si="1"/>
        <v>2.0000000000000001E-4</v>
      </c>
    </row>
    <row r="33" spans="1:18" ht="15.75" customHeight="1" x14ac:dyDescent="0.2">
      <c r="A33" s="17">
        <v>7</v>
      </c>
      <c r="B33" s="18" t="s">
        <v>41</v>
      </c>
      <c r="C33" s="28">
        <f>SUM(C34:C36)</f>
        <v>0</v>
      </c>
      <c r="D33" s="28">
        <f t="shared" ref="D33:L33" si="5">SUM(D34:D36)</f>
        <v>45.3</v>
      </c>
      <c r="E33" s="28">
        <f t="shared" si="5"/>
        <v>128</v>
      </c>
      <c r="F33" s="28">
        <f t="shared" si="5"/>
        <v>173.3</v>
      </c>
      <c r="G33" s="28">
        <f t="shared" si="5"/>
        <v>0</v>
      </c>
      <c r="H33" s="28">
        <f t="shared" si="5"/>
        <v>0</v>
      </c>
      <c r="I33" s="28">
        <f t="shared" si="5"/>
        <v>145.30000000000001</v>
      </c>
      <c r="J33" s="28">
        <f t="shared" si="5"/>
        <v>0</v>
      </c>
      <c r="K33" s="28">
        <f t="shared" si="5"/>
        <v>120</v>
      </c>
      <c r="L33" s="28">
        <f t="shared" si="5"/>
        <v>0</v>
      </c>
      <c r="M33" s="73">
        <f t="shared" si="0"/>
        <v>611.90000000000009</v>
      </c>
      <c r="N33" s="24">
        <f t="shared" si="2"/>
        <v>61.190000000000012</v>
      </c>
      <c r="O33" s="74">
        <f>N33*100/P33</f>
        <v>33.075675675675683</v>
      </c>
      <c r="P33" s="78">
        <v>185</v>
      </c>
      <c r="Q33" s="75">
        <v>95</v>
      </c>
      <c r="R33" s="69">
        <f t="shared" si="1"/>
        <v>6.1190000000000015E-2</v>
      </c>
    </row>
    <row r="34" spans="1:18" ht="12.75" customHeight="1" x14ac:dyDescent="0.2">
      <c r="A34" s="6"/>
      <c r="B34" s="7" t="s">
        <v>42</v>
      </c>
      <c r="C34" s="9"/>
      <c r="D34" s="101">
        <v>45.3</v>
      </c>
      <c r="E34" s="101">
        <v>120</v>
      </c>
      <c r="F34" s="100">
        <v>165.3</v>
      </c>
      <c r="G34" s="8"/>
      <c r="H34" s="8"/>
      <c r="I34" s="100">
        <v>45.3</v>
      </c>
      <c r="J34" s="9"/>
      <c r="K34" s="100">
        <v>120</v>
      </c>
      <c r="L34" s="59"/>
      <c r="M34" s="16">
        <f t="shared" si="0"/>
        <v>495.90000000000003</v>
      </c>
      <c r="N34" s="24">
        <f t="shared" si="2"/>
        <v>49.59</v>
      </c>
      <c r="O34" s="68"/>
      <c r="P34" s="30"/>
      <c r="Q34" s="53"/>
      <c r="R34" s="69">
        <f t="shared" si="1"/>
        <v>4.9590000000000002E-2</v>
      </c>
    </row>
    <row r="35" spans="1:18" ht="14.25" customHeight="1" x14ac:dyDescent="0.2">
      <c r="A35" s="6"/>
      <c r="B35" s="7" t="s">
        <v>43</v>
      </c>
      <c r="C35" s="29"/>
      <c r="D35" s="29"/>
      <c r="E35" s="29"/>
      <c r="F35" s="30"/>
      <c r="G35" s="8"/>
      <c r="H35" s="10"/>
      <c r="I35" s="100">
        <v>100</v>
      </c>
      <c r="J35" s="20"/>
      <c r="K35" s="8"/>
      <c r="L35" s="29"/>
      <c r="M35" s="16">
        <f t="shared" si="0"/>
        <v>100</v>
      </c>
      <c r="N35" s="24">
        <f t="shared" si="2"/>
        <v>10</v>
      </c>
      <c r="O35" s="68"/>
      <c r="P35" s="30"/>
      <c r="Q35" s="53"/>
      <c r="R35" s="69">
        <f t="shared" si="1"/>
        <v>0.01</v>
      </c>
    </row>
    <row r="36" spans="1:18" ht="13.5" customHeight="1" x14ac:dyDescent="0.2">
      <c r="A36" s="6"/>
      <c r="B36" s="7" t="s">
        <v>44</v>
      </c>
      <c r="C36" s="29"/>
      <c r="D36" s="9"/>
      <c r="E36" s="29">
        <v>8</v>
      </c>
      <c r="F36" s="30">
        <v>8</v>
      </c>
      <c r="G36" s="8"/>
      <c r="H36" s="10"/>
      <c r="I36" s="30"/>
      <c r="J36" s="29"/>
      <c r="K36" s="30"/>
      <c r="L36" s="29"/>
      <c r="M36" s="16">
        <f t="shared" si="0"/>
        <v>16</v>
      </c>
      <c r="N36" s="24">
        <f t="shared" si="2"/>
        <v>1.6</v>
      </c>
      <c r="O36" s="68"/>
      <c r="P36" s="30"/>
      <c r="Q36" s="53"/>
      <c r="R36" s="69">
        <f t="shared" si="1"/>
        <v>1.6000000000000001E-3</v>
      </c>
    </row>
    <row r="37" spans="1:18" ht="14.25" customHeight="1" x14ac:dyDescent="0.2">
      <c r="A37" s="17">
        <v>8</v>
      </c>
      <c r="B37" s="31" t="s">
        <v>45</v>
      </c>
      <c r="C37" s="32">
        <f>SUM(C38:C39)</f>
        <v>20</v>
      </c>
      <c r="D37" s="32">
        <f t="shared" ref="D37:L37" si="6">SUM(D38:D39)</f>
        <v>0</v>
      </c>
      <c r="E37" s="32">
        <f t="shared" si="6"/>
        <v>20</v>
      </c>
      <c r="F37" s="32">
        <f t="shared" si="6"/>
        <v>0</v>
      </c>
      <c r="G37" s="32">
        <f t="shared" si="6"/>
        <v>20</v>
      </c>
      <c r="H37" s="32">
        <f t="shared" si="6"/>
        <v>20</v>
      </c>
      <c r="I37" s="32">
        <f t="shared" si="6"/>
        <v>0</v>
      </c>
      <c r="J37" s="32">
        <f t="shared" si="6"/>
        <v>20</v>
      </c>
      <c r="K37" s="32">
        <f t="shared" si="6"/>
        <v>20</v>
      </c>
      <c r="L37" s="32">
        <f t="shared" si="6"/>
        <v>20</v>
      </c>
      <c r="M37" s="79">
        <f t="shared" ref="M37:M68" si="7">SUM(C37:L37)</f>
        <v>140</v>
      </c>
      <c r="N37" s="24">
        <f t="shared" si="2"/>
        <v>14</v>
      </c>
      <c r="O37" s="80">
        <f>N37*100/P37</f>
        <v>93.333333333333329</v>
      </c>
      <c r="P37" s="62">
        <v>15</v>
      </c>
      <c r="Q37" s="53">
        <v>9</v>
      </c>
      <c r="R37" s="69">
        <f t="shared" si="1"/>
        <v>1.4E-2</v>
      </c>
    </row>
    <row r="38" spans="1:18" ht="12.95" customHeight="1" x14ac:dyDescent="0.2">
      <c r="A38" s="6"/>
      <c r="B38" s="7" t="s">
        <v>46</v>
      </c>
      <c r="C38" s="101">
        <v>20</v>
      </c>
      <c r="D38" s="111"/>
      <c r="E38" s="101">
        <v>20</v>
      </c>
      <c r="F38" s="30"/>
      <c r="G38" s="30">
        <v>20</v>
      </c>
      <c r="H38" s="30"/>
      <c r="I38" s="30"/>
      <c r="J38" s="101">
        <v>20</v>
      </c>
      <c r="K38" s="30"/>
      <c r="L38" s="29"/>
      <c r="M38" s="16">
        <f t="shared" si="7"/>
        <v>80</v>
      </c>
      <c r="N38" s="24">
        <f t="shared" si="2"/>
        <v>8</v>
      </c>
      <c r="O38" s="70"/>
      <c r="P38" s="30"/>
      <c r="Q38" s="53"/>
      <c r="R38" s="69">
        <f t="shared" si="1"/>
        <v>8.0000000000000002E-3</v>
      </c>
    </row>
    <row r="39" spans="1:18" ht="12.75" customHeight="1" x14ac:dyDescent="0.2">
      <c r="A39" s="6"/>
      <c r="B39" s="33" t="s">
        <v>47</v>
      </c>
      <c r="C39" s="34"/>
      <c r="D39" s="34"/>
      <c r="E39" s="34"/>
      <c r="F39" s="34"/>
      <c r="G39" s="34"/>
      <c r="H39" s="112">
        <v>20</v>
      </c>
      <c r="I39" s="34"/>
      <c r="J39" s="34"/>
      <c r="K39" s="60">
        <v>20</v>
      </c>
      <c r="L39" s="34">
        <v>20</v>
      </c>
      <c r="M39" s="16">
        <f t="shared" si="7"/>
        <v>60</v>
      </c>
      <c r="N39" s="24">
        <f t="shared" si="2"/>
        <v>6</v>
      </c>
      <c r="O39" s="34"/>
      <c r="P39" s="34"/>
      <c r="Q39" s="81"/>
      <c r="R39" s="69">
        <f t="shared" si="1"/>
        <v>6.0000000000000001E-3</v>
      </c>
    </row>
    <row r="40" spans="1:18" x14ac:dyDescent="0.2">
      <c r="A40" s="17">
        <v>10</v>
      </c>
      <c r="B40" s="31" t="s">
        <v>48</v>
      </c>
      <c r="C40" s="113">
        <v>22.5</v>
      </c>
      <c r="D40" s="113">
        <v>40</v>
      </c>
      <c r="E40" s="113">
        <v>48</v>
      </c>
      <c r="F40" s="52">
        <v>41.5</v>
      </c>
      <c r="G40" s="52">
        <v>20</v>
      </c>
      <c r="H40" s="52">
        <v>30</v>
      </c>
      <c r="I40" s="52">
        <v>51.5</v>
      </c>
      <c r="J40" s="113">
        <v>26</v>
      </c>
      <c r="K40" s="52">
        <v>43.5</v>
      </c>
      <c r="L40" s="113">
        <v>36</v>
      </c>
      <c r="M40" s="79">
        <f t="shared" si="7"/>
        <v>359</v>
      </c>
      <c r="N40" s="24">
        <f t="shared" si="2"/>
        <v>35.9</v>
      </c>
      <c r="O40" s="82">
        <f>N40*100/P40</f>
        <v>89.75</v>
      </c>
      <c r="P40" s="62">
        <v>40</v>
      </c>
      <c r="Q40" s="53">
        <v>37</v>
      </c>
      <c r="R40" s="69">
        <f t="shared" si="1"/>
        <v>3.5900000000000001E-2</v>
      </c>
    </row>
    <row r="41" spans="1:18" x14ac:dyDescent="0.2">
      <c r="A41" s="17">
        <v>11</v>
      </c>
      <c r="B41" s="31" t="s">
        <v>49</v>
      </c>
      <c r="C41" s="113">
        <v>19</v>
      </c>
      <c r="D41" s="113">
        <v>25</v>
      </c>
      <c r="E41" s="113">
        <v>5</v>
      </c>
      <c r="F41" s="52">
        <v>10</v>
      </c>
      <c r="G41" s="52">
        <v>5</v>
      </c>
      <c r="H41" s="114">
        <v>23</v>
      </c>
      <c r="I41" s="38"/>
      <c r="J41" s="113">
        <v>22.25</v>
      </c>
      <c r="K41" s="52">
        <v>21</v>
      </c>
      <c r="L41" s="113">
        <v>18.100000000000001</v>
      </c>
      <c r="M41" s="79">
        <f t="shared" si="7"/>
        <v>148.35</v>
      </c>
      <c r="N41" s="24">
        <f t="shared" si="2"/>
        <v>14.834999999999999</v>
      </c>
      <c r="O41" s="82">
        <f>N41*100/P41</f>
        <v>49.45</v>
      </c>
      <c r="P41" s="62">
        <v>30</v>
      </c>
      <c r="Q41" s="53"/>
      <c r="R41" s="69">
        <f t="shared" si="1"/>
        <v>1.4834999999999999E-2</v>
      </c>
    </row>
    <row r="42" spans="1:18" ht="8.25" hidden="1" customHeight="1" x14ac:dyDescent="0.2">
      <c r="A42" s="17"/>
      <c r="B42" s="31" t="s">
        <v>50</v>
      </c>
      <c r="C42" s="32"/>
      <c r="D42" s="32"/>
      <c r="E42" s="32"/>
      <c r="F42" s="38"/>
      <c r="G42" s="38"/>
      <c r="H42" s="38"/>
      <c r="I42" s="38"/>
      <c r="J42" s="32"/>
      <c r="K42" s="38"/>
      <c r="L42" s="32"/>
      <c r="M42" s="79">
        <f t="shared" si="7"/>
        <v>0</v>
      </c>
      <c r="N42" s="24">
        <f t="shared" si="2"/>
        <v>0</v>
      </c>
      <c r="O42" s="83"/>
      <c r="P42" s="62"/>
      <c r="Q42" s="53"/>
      <c r="R42" s="69">
        <f t="shared" si="1"/>
        <v>0</v>
      </c>
    </row>
    <row r="43" spans="1:18" x14ac:dyDescent="0.2">
      <c r="A43" s="17">
        <v>12</v>
      </c>
      <c r="B43" s="31" t="s">
        <v>51</v>
      </c>
      <c r="C43" s="113">
        <v>15</v>
      </c>
      <c r="D43" s="113">
        <v>8.5</v>
      </c>
      <c r="E43" s="113">
        <v>19</v>
      </c>
      <c r="F43" s="52">
        <v>15</v>
      </c>
      <c r="G43" s="52">
        <v>18.8</v>
      </c>
      <c r="H43" s="52">
        <v>17</v>
      </c>
      <c r="I43" s="52">
        <v>25</v>
      </c>
      <c r="J43" s="113">
        <v>12.3</v>
      </c>
      <c r="K43" s="52">
        <v>16.600000000000001</v>
      </c>
      <c r="L43" s="113">
        <v>12.5</v>
      </c>
      <c r="M43" s="79">
        <f t="shared" si="7"/>
        <v>159.69999999999999</v>
      </c>
      <c r="N43" s="24">
        <f t="shared" si="2"/>
        <v>15.969999999999999</v>
      </c>
      <c r="O43" s="82">
        <f>N43*100/P43</f>
        <v>106.46666666666667</v>
      </c>
      <c r="P43" s="62">
        <v>15</v>
      </c>
      <c r="Q43" s="53"/>
      <c r="R43" s="69">
        <f t="shared" si="1"/>
        <v>1.5969999999999998E-2</v>
      </c>
    </row>
    <row r="44" spans="1:18" x14ac:dyDescent="0.2">
      <c r="A44" s="17">
        <v>13</v>
      </c>
      <c r="B44" s="31" t="s">
        <v>52</v>
      </c>
      <c r="C44" s="113">
        <v>80</v>
      </c>
      <c r="D44" s="39"/>
      <c r="E44" s="39">
        <v>8</v>
      </c>
      <c r="F44" s="40"/>
      <c r="G44" s="37"/>
      <c r="H44" s="40"/>
      <c r="I44" s="114">
        <v>6</v>
      </c>
      <c r="J44" s="39">
        <v>6.25</v>
      </c>
      <c r="K44" s="114">
        <v>14.3</v>
      </c>
      <c r="L44" s="39"/>
      <c r="M44" s="79">
        <f t="shared" si="7"/>
        <v>114.55</v>
      </c>
      <c r="N44" s="24">
        <f t="shared" si="2"/>
        <v>11.455</v>
      </c>
      <c r="O44" s="82">
        <f>N44*100/P44</f>
        <v>28.637499999999999</v>
      </c>
      <c r="P44" s="62">
        <v>40</v>
      </c>
      <c r="Q44" s="53"/>
      <c r="R44" s="69">
        <f t="shared" si="1"/>
        <v>1.1455E-2</v>
      </c>
    </row>
    <row r="45" spans="1:18" x14ac:dyDescent="0.2">
      <c r="A45" s="17">
        <v>14</v>
      </c>
      <c r="B45" s="41" t="s">
        <v>53</v>
      </c>
      <c r="C45" s="42">
        <f>SUM(C46:C48)</f>
        <v>30</v>
      </c>
      <c r="D45" s="42">
        <f t="shared" ref="D45:L45" si="8">SUM(D46:D48)</f>
        <v>100</v>
      </c>
      <c r="E45" s="42">
        <f t="shared" si="8"/>
        <v>96</v>
      </c>
      <c r="F45" s="42">
        <f t="shared" si="8"/>
        <v>100</v>
      </c>
      <c r="G45" s="42">
        <f t="shared" si="8"/>
        <v>0</v>
      </c>
      <c r="H45" s="42">
        <f t="shared" si="8"/>
        <v>0</v>
      </c>
      <c r="I45" s="42">
        <f t="shared" si="8"/>
        <v>10</v>
      </c>
      <c r="J45" s="42">
        <f t="shared" si="8"/>
        <v>100</v>
      </c>
      <c r="K45" s="42">
        <f t="shared" si="8"/>
        <v>10</v>
      </c>
      <c r="L45" s="42">
        <f t="shared" si="8"/>
        <v>100</v>
      </c>
      <c r="M45" s="79">
        <f t="shared" si="7"/>
        <v>546</v>
      </c>
      <c r="N45" s="24">
        <f t="shared" si="2"/>
        <v>54.6</v>
      </c>
      <c r="O45" s="82"/>
      <c r="P45" s="62"/>
      <c r="Q45" s="53"/>
      <c r="R45" s="69">
        <f t="shared" si="1"/>
        <v>5.4600000000000003E-2</v>
      </c>
    </row>
    <row r="46" spans="1:18" ht="12" customHeight="1" x14ac:dyDescent="0.2">
      <c r="A46" s="6"/>
      <c r="B46" s="43" t="s">
        <v>54</v>
      </c>
      <c r="C46" s="115">
        <v>30</v>
      </c>
      <c r="D46" s="45">
        <v>100</v>
      </c>
      <c r="E46" s="115">
        <v>36</v>
      </c>
      <c r="F46" s="46">
        <v>100</v>
      </c>
      <c r="G46" s="47"/>
      <c r="H46" s="47"/>
      <c r="I46" s="46"/>
      <c r="J46" s="115">
        <v>100</v>
      </c>
      <c r="K46" s="46"/>
      <c r="L46" s="115">
        <v>100</v>
      </c>
      <c r="M46" s="84">
        <f t="shared" si="7"/>
        <v>466</v>
      </c>
      <c r="N46" s="24">
        <f t="shared" si="2"/>
        <v>46.6</v>
      </c>
      <c r="O46" s="85">
        <f t="shared" ref="O46:O55" si="9">N46*100/P46</f>
        <v>15.533333333333333</v>
      </c>
      <c r="P46" s="46">
        <v>300</v>
      </c>
      <c r="Q46" s="55"/>
      <c r="R46" s="86">
        <f t="shared" si="1"/>
        <v>4.6600000000000003E-2</v>
      </c>
    </row>
    <row r="47" spans="1:18" ht="12.75" customHeight="1" x14ac:dyDescent="0.2">
      <c r="A47" s="6"/>
      <c r="B47" s="7" t="s">
        <v>55</v>
      </c>
      <c r="C47" s="29"/>
      <c r="D47" s="29"/>
      <c r="E47" s="116">
        <v>60</v>
      </c>
      <c r="F47" s="30"/>
      <c r="G47" s="8"/>
      <c r="H47" s="10"/>
      <c r="I47" s="100">
        <v>10</v>
      </c>
      <c r="J47" s="29"/>
      <c r="K47" s="100">
        <v>10</v>
      </c>
      <c r="L47" s="29"/>
      <c r="M47" s="16">
        <f t="shared" si="7"/>
        <v>80</v>
      </c>
      <c r="N47" s="24">
        <f t="shared" si="2"/>
        <v>8</v>
      </c>
      <c r="O47" s="87"/>
      <c r="P47" s="30"/>
      <c r="Q47" s="53"/>
      <c r="R47" s="69">
        <f t="shared" si="1"/>
        <v>8.0000000000000002E-3</v>
      </c>
    </row>
    <row r="48" spans="1:18" ht="12.75" customHeight="1" x14ac:dyDescent="0.2">
      <c r="A48" s="6"/>
      <c r="B48" s="7" t="s">
        <v>56</v>
      </c>
      <c r="C48" s="29"/>
      <c r="D48" s="29"/>
      <c r="E48" s="48"/>
      <c r="F48" s="30"/>
      <c r="G48" s="30"/>
      <c r="H48" s="10"/>
      <c r="I48" s="61"/>
      <c r="J48" s="29"/>
      <c r="K48" s="30"/>
      <c r="L48" s="29"/>
      <c r="M48" s="16">
        <f t="shared" si="7"/>
        <v>0</v>
      </c>
      <c r="N48" s="24">
        <f t="shared" si="2"/>
        <v>0</v>
      </c>
      <c r="O48" s="87">
        <f t="shared" si="9"/>
        <v>0</v>
      </c>
      <c r="P48" s="30">
        <v>150</v>
      </c>
      <c r="Q48" s="53"/>
      <c r="R48" s="69">
        <f t="shared" si="1"/>
        <v>0</v>
      </c>
    </row>
    <row r="49" spans="1:18" ht="12.75" customHeight="1" x14ac:dyDescent="0.2">
      <c r="A49" s="17">
        <v>15</v>
      </c>
      <c r="B49" s="43" t="s">
        <v>57</v>
      </c>
      <c r="C49" s="49"/>
      <c r="D49" s="50"/>
      <c r="E49" s="49">
        <v>112</v>
      </c>
      <c r="F49" s="51"/>
      <c r="G49" s="36"/>
      <c r="H49" s="52"/>
      <c r="I49" s="52">
        <v>153</v>
      </c>
      <c r="J49" s="49"/>
      <c r="K49" s="52">
        <v>141</v>
      </c>
      <c r="L49" s="50"/>
      <c r="M49" s="79">
        <f t="shared" si="7"/>
        <v>406</v>
      </c>
      <c r="N49" s="24">
        <f t="shared" si="2"/>
        <v>40.6</v>
      </c>
      <c r="O49" s="82">
        <f t="shared" si="9"/>
        <v>81.2</v>
      </c>
      <c r="P49" s="62">
        <v>50</v>
      </c>
      <c r="Q49" s="53"/>
      <c r="R49" s="69">
        <f t="shared" si="1"/>
        <v>4.0600000000000004E-2</v>
      </c>
    </row>
    <row r="50" spans="1:18" x14ac:dyDescent="0.2">
      <c r="A50" s="6">
        <v>16</v>
      </c>
      <c r="B50" s="7" t="s">
        <v>58</v>
      </c>
      <c r="C50" s="101">
        <v>65.900000000000006</v>
      </c>
      <c r="D50" s="29"/>
      <c r="E50" s="101">
        <v>77</v>
      </c>
      <c r="F50" s="53"/>
      <c r="G50" s="100">
        <v>41.7</v>
      </c>
      <c r="H50" s="100">
        <v>77</v>
      </c>
      <c r="I50" s="53"/>
      <c r="J50" s="9"/>
      <c r="K50" s="30"/>
      <c r="L50" s="29"/>
      <c r="M50" s="16">
        <f t="shared" si="7"/>
        <v>261.60000000000002</v>
      </c>
      <c r="N50" s="24">
        <f t="shared" si="2"/>
        <v>26.160000000000004</v>
      </c>
      <c r="O50" s="88">
        <f t="shared" si="9"/>
        <v>33.538461538461547</v>
      </c>
      <c r="P50" s="30">
        <v>78</v>
      </c>
      <c r="Q50" s="53"/>
      <c r="R50" s="69">
        <f t="shared" si="1"/>
        <v>2.6160000000000003E-2</v>
      </c>
    </row>
    <row r="51" spans="1:18" x14ac:dyDescent="0.2">
      <c r="A51" s="6">
        <v>17</v>
      </c>
      <c r="B51" s="43" t="s">
        <v>59</v>
      </c>
      <c r="C51" s="54"/>
      <c r="D51" s="115">
        <v>123</v>
      </c>
      <c r="E51" s="54"/>
      <c r="F51" s="47"/>
      <c r="G51" s="55">
        <v>229</v>
      </c>
      <c r="H51" s="55">
        <v>123</v>
      </c>
      <c r="I51" s="117">
        <v>165</v>
      </c>
      <c r="J51" s="54">
        <v>165</v>
      </c>
      <c r="K51" s="47"/>
      <c r="L51" s="44"/>
      <c r="M51" s="84">
        <f t="shared" si="7"/>
        <v>805</v>
      </c>
      <c r="N51" s="24">
        <f t="shared" si="2"/>
        <v>80.5</v>
      </c>
      <c r="O51" s="89">
        <f t="shared" si="9"/>
        <v>151.88679245283018</v>
      </c>
      <c r="P51" s="46">
        <v>53</v>
      </c>
      <c r="Q51" s="55"/>
      <c r="R51" s="86">
        <f t="shared" si="1"/>
        <v>8.0500000000000002E-2</v>
      </c>
    </row>
    <row r="52" spans="1:18" x14ac:dyDescent="0.2">
      <c r="A52" s="17">
        <v>18</v>
      </c>
      <c r="B52" s="31" t="s">
        <v>60</v>
      </c>
      <c r="C52" s="32"/>
      <c r="D52" s="32"/>
      <c r="E52" s="35"/>
      <c r="F52" s="38"/>
      <c r="G52" s="36"/>
      <c r="H52" s="36"/>
      <c r="I52" s="38"/>
      <c r="J52" s="35"/>
      <c r="K52" s="38"/>
      <c r="L52" s="32"/>
      <c r="M52" s="79">
        <f t="shared" si="7"/>
        <v>0</v>
      </c>
      <c r="N52" s="24">
        <f t="shared" si="2"/>
        <v>0</v>
      </c>
      <c r="O52" s="82">
        <f t="shared" si="9"/>
        <v>0</v>
      </c>
      <c r="P52" s="38">
        <v>10</v>
      </c>
      <c r="Q52" s="10"/>
      <c r="R52" s="69">
        <f t="shared" si="1"/>
        <v>0</v>
      </c>
    </row>
    <row r="53" spans="1:18" ht="14.25" customHeight="1" x14ac:dyDescent="0.2">
      <c r="A53" s="17">
        <f>A52+1</f>
        <v>19</v>
      </c>
      <c r="B53" s="31" t="s">
        <v>61</v>
      </c>
      <c r="C53" s="49"/>
      <c r="D53" s="35"/>
      <c r="E53" s="35"/>
      <c r="F53" s="52">
        <v>90</v>
      </c>
      <c r="G53" s="51"/>
      <c r="H53" s="51"/>
      <c r="I53" s="51"/>
      <c r="J53" s="49"/>
      <c r="K53" s="62">
        <v>75</v>
      </c>
      <c r="L53" s="113">
        <v>90</v>
      </c>
      <c r="M53" s="79">
        <f t="shared" si="7"/>
        <v>255</v>
      </c>
      <c r="N53" s="24">
        <f t="shared" si="2"/>
        <v>25.5</v>
      </c>
      <c r="O53" s="82">
        <f t="shared" si="9"/>
        <v>33.116883116883116</v>
      </c>
      <c r="P53" s="62">
        <v>77</v>
      </c>
      <c r="Q53" s="53"/>
      <c r="R53" s="69">
        <f t="shared" si="1"/>
        <v>2.5499999999999998E-2</v>
      </c>
    </row>
    <row r="54" spans="1:18" hidden="1" x14ac:dyDescent="0.2">
      <c r="A54" s="17">
        <f>A53+1</f>
        <v>20</v>
      </c>
      <c r="B54" s="31" t="s">
        <v>62</v>
      </c>
      <c r="C54" s="49"/>
      <c r="D54" s="50"/>
      <c r="E54" s="49"/>
      <c r="F54" s="51"/>
      <c r="G54" s="51"/>
      <c r="H54" s="51"/>
      <c r="I54" s="51"/>
      <c r="J54" s="49"/>
      <c r="K54" s="62"/>
      <c r="L54" s="50"/>
      <c r="M54" s="79">
        <f t="shared" si="7"/>
        <v>0</v>
      </c>
      <c r="N54" s="24">
        <f t="shared" si="2"/>
        <v>0</v>
      </c>
      <c r="O54" s="83" t="e">
        <f t="shared" si="9"/>
        <v>#DIV/0!</v>
      </c>
      <c r="P54" s="62"/>
      <c r="Q54" s="53"/>
      <c r="R54" s="69">
        <f t="shared" si="1"/>
        <v>0</v>
      </c>
    </row>
    <row r="55" spans="1:18" x14ac:dyDescent="0.2">
      <c r="A55" s="17">
        <f>A54+1</f>
        <v>21</v>
      </c>
      <c r="B55" s="31" t="s">
        <v>63</v>
      </c>
      <c r="C55" s="113">
        <v>17.5</v>
      </c>
      <c r="D55" s="50">
        <v>12.5</v>
      </c>
      <c r="E55" s="49">
        <v>8</v>
      </c>
      <c r="F55" s="52">
        <v>20</v>
      </c>
      <c r="G55" s="52">
        <v>17.5</v>
      </c>
      <c r="H55" s="51"/>
      <c r="I55" s="51">
        <v>5</v>
      </c>
      <c r="J55" s="113"/>
      <c r="K55" s="52">
        <v>6</v>
      </c>
      <c r="L55" s="35"/>
      <c r="M55" s="79">
        <f t="shared" si="7"/>
        <v>86.5</v>
      </c>
      <c r="N55" s="24">
        <f t="shared" si="2"/>
        <v>8.65</v>
      </c>
      <c r="O55" s="83">
        <f t="shared" si="9"/>
        <v>86.5</v>
      </c>
      <c r="P55" s="62">
        <v>10</v>
      </c>
      <c r="Q55" s="53"/>
      <c r="R55" s="69">
        <f t="shared" si="1"/>
        <v>8.6499999999999997E-3</v>
      </c>
    </row>
    <row r="56" spans="1:18" x14ac:dyDescent="0.2">
      <c r="A56" s="17"/>
      <c r="B56" s="31" t="s">
        <v>64</v>
      </c>
      <c r="C56" s="32"/>
      <c r="D56" s="50"/>
      <c r="E56" s="49"/>
      <c r="F56" s="52"/>
      <c r="G56" s="52"/>
      <c r="H56" s="51"/>
      <c r="I56" s="51"/>
      <c r="J56" s="32"/>
      <c r="K56" s="38"/>
      <c r="L56" s="32"/>
      <c r="M56" s="79">
        <f t="shared" si="7"/>
        <v>0</v>
      </c>
      <c r="N56" s="24">
        <f t="shared" si="2"/>
        <v>0</v>
      </c>
      <c r="O56" s="83"/>
      <c r="P56" s="62"/>
      <c r="Q56" s="53"/>
      <c r="R56" s="69">
        <f t="shared" si="1"/>
        <v>0</v>
      </c>
    </row>
    <row r="57" spans="1:18" x14ac:dyDescent="0.2">
      <c r="A57" s="17"/>
      <c r="B57" s="31" t="s">
        <v>65</v>
      </c>
      <c r="C57" s="32"/>
      <c r="D57" s="50"/>
      <c r="E57" s="49"/>
      <c r="F57" s="52"/>
      <c r="G57" s="52"/>
      <c r="H57" s="51"/>
      <c r="I57" s="51"/>
      <c r="J57" s="32"/>
      <c r="K57" s="38"/>
      <c r="L57" s="32"/>
      <c r="M57" s="79">
        <f t="shared" si="7"/>
        <v>0</v>
      </c>
      <c r="N57" s="24">
        <f t="shared" si="2"/>
        <v>0</v>
      </c>
      <c r="O57" s="83"/>
      <c r="P57" s="62"/>
      <c r="Q57" s="53"/>
      <c r="R57" s="69">
        <f t="shared" si="1"/>
        <v>0</v>
      </c>
    </row>
    <row r="58" spans="1:18" ht="12" customHeight="1" x14ac:dyDescent="0.2">
      <c r="A58" s="17">
        <f>A55+1</f>
        <v>22</v>
      </c>
      <c r="B58" s="56" t="s">
        <v>66</v>
      </c>
      <c r="C58" s="57">
        <v>1</v>
      </c>
      <c r="D58" s="57">
        <v>1</v>
      </c>
      <c r="E58" s="57">
        <v>1</v>
      </c>
      <c r="F58" s="118">
        <v>1</v>
      </c>
      <c r="G58" s="118">
        <v>1</v>
      </c>
      <c r="H58" s="118">
        <v>1</v>
      </c>
      <c r="I58" s="118">
        <v>1</v>
      </c>
      <c r="J58" s="57">
        <v>1</v>
      </c>
      <c r="K58" s="118">
        <v>1</v>
      </c>
      <c r="L58" s="57">
        <v>1</v>
      </c>
      <c r="M58" s="84">
        <f t="shared" si="7"/>
        <v>10</v>
      </c>
      <c r="N58" s="24">
        <f t="shared" si="2"/>
        <v>1</v>
      </c>
      <c r="O58" s="90">
        <f>N58*100/P58</f>
        <v>250</v>
      </c>
      <c r="P58" s="91">
        <v>0.4</v>
      </c>
      <c r="Q58" s="55"/>
      <c r="R58" s="86">
        <f t="shared" si="1"/>
        <v>1E-3</v>
      </c>
    </row>
    <row r="59" spans="1:18" ht="13.5" customHeight="1" x14ac:dyDescent="0.2">
      <c r="A59" s="17">
        <f>A58+1</f>
        <v>23</v>
      </c>
      <c r="B59" s="7" t="s">
        <v>67</v>
      </c>
      <c r="C59" s="20"/>
      <c r="D59" s="20"/>
      <c r="E59" s="9"/>
      <c r="F59" s="10"/>
      <c r="G59" s="10"/>
      <c r="H59" s="10"/>
      <c r="I59" s="10"/>
      <c r="J59" s="9"/>
      <c r="K59" s="10"/>
      <c r="L59" s="20"/>
      <c r="M59" s="16">
        <f t="shared" si="7"/>
        <v>0</v>
      </c>
      <c r="N59" s="24">
        <f t="shared" si="2"/>
        <v>0</v>
      </c>
      <c r="O59" s="70">
        <f>N59*100/P59</f>
        <v>0</v>
      </c>
      <c r="P59" s="30">
        <v>1.2</v>
      </c>
      <c r="Q59" s="53"/>
      <c r="R59" s="69">
        <f t="shared" si="1"/>
        <v>0</v>
      </c>
    </row>
    <row r="60" spans="1:18" ht="13.5" customHeight="1" x14ac:dyDescent="0.2">
      <c r="A60" s="17"/>
      <c r="B60" s="7" t="s">
        <v>68</v>
      </c>
      <c r="C60" s="20"/>
      <c r="D60" s="20"/>
      <c r="E60" s="20"/>
      <c r="F60" s="10"/>
      <c r="G60" s="10"/>
      <c r="H60" s="10"/>
      <c r="I60" s="10"/>
      <c r="J60" s="20"/>
      <c r="K60" s="10"/>
      <c r="L60" s="9"/>
      <c r="M60" s="16">
        <f t="shared" si="7"/>
        <v>0</v>
      </c>
      <c r="N60" s="24">
        <f t="shared" si="2"/>
        <v>0</v>
      </c>
      <c r="O60" s="70">
        <f>N60*100/P60</f>
        <v>0</v>
      </c>
      <c r="P60" s="30">
        <v>1.2</v>
      </c>
      <c r="Q60" s="53"/>
      <c r="R60" s="69">
        <f t="shared" si="1"/>
        <v>0</v>
      </c>
    </row>
    <row r="61" spans="1:18" ht="14.25" customHeight="1" x14ac:dyDescent="0.2">
      <c r="A61" s="17" t="e">
        <f>#REF!+1</f>
        <v>#REF!</v>
      </c>
      <c r="B61" s="7" t="s">
        <v>69</v>
      </c>
      <c r="C61" s="20"/>
      <c r="D61" s="20"/>
      <c r="E61" s="20"/>
      <c r="F61" s="10"/>
      <c r="G61" s="10"/>
      <c r="H61" s="10"/>
      <c r="I61" s="10"/>
      <c r="J61" s="20"/>
      <c r="K61" s="8"/>
      <c r="L61" s="20"/>
      <c r="M61" s="16">
        <f t="shared" si="7"/>
        <v>0</v>
      </c>
      <c r="N61" s="24">
        <f t="shared" si="2"/>
        <v>0</v>
      </c>
      <c r="O61" s="70">
        <f>N61*100/P61</f>
        <v>0</v>
      </c>
      <c r="P61" s="30">
        <v>1.2</v>
      </c>
      <c r="Q61" s="53"/>
      <c r="R61" s="92">
        <f t="shared" si="1"/>
        <v>0</v>
      </c>
    </row>
    <row r="62" spans="1:18" ht="12" customHeight="1" x14ac:dyDescent="0.2">
      <c r="A62" s="17" t="e">
        <f>#REF!+1</f>
        <v>#REF!</v>
      </c>
      <c r="B62" s="7" t="s">
        <v>70</v>
      </c>
      <c r="C62" s="101">
        <v>0.2</v>
      </c>
      <c r="D62" s="101">
        <v>0.2</v>
      </c>
      <c r="E62" s="116">
        <v>0.2</v>
      </c>
      <c r="F62" s="100">
        <v>0.32500000000000001</v>
      </c>
      <c r="G62" s="100">
        <v>0.2</v>
      </c>
      <c r="H62" s="8"/>
      <c r="I62" s="100">
        <v>0.2</v>
      </c>
      <c r="J62" s="101">
        <v>0.2</v>
      </c>
      <c r="K62" s="100">
        <v>0.125</v>
      </c>
      <c r="L62" s="9"/>
      <c r="M62" s="16">
        <f t="shared" si="7"/>
        <v>1.65</v>
      </c>
      <c r="N62" s="24">
        <f t="shared" si="2"/>
        <v>0.16499999999999998</v>
      </c>
      <c r="O62" s="70"/>
      <c r="P62" s="30"/>
      <c r="Q62" s="53"/>
      <c r="R62" s="69">
        <f t="shared" si="1"/>
        <v>1.6499999999999997E-4</v>
      </c>
    </row>
    <row r="63" spans="1:18" ht="12" customHeight="1" x14ac:dyDescent="0.2">
      <c r="A63" s="17" t="e">
        <f>A62+1</f>
        <v>#REF!</v>
      </c>
      <c r="B63" s="7" t="s">
        <v>71</v>
      </c>
      <c r="C63" s="20"/>
      <c r="D63" s="20"/>
      <c r="E63" s="20"/>
      <c r="F63" s="10"/>
      <c r="G63" s="10"/>
      <c r="H63" s="8"/>
      <c r="I63" s="10"/>
      <c r="J63" s="20"/>
      <c r="K63" s="10"/>
      <c r="L63" s="9"/>
      <c r="M63" s="16">
        <f t="shared" si="7"/>
        <v>0</v>
      </c>
      <c r="N63" s="24">
        <f t="shared" si="2"/>
        <v>0</v>
      </c>
      <c r="O63" s="93"/>
      <c r="P63" s="94"/>
      <c r="Q63" s="53"/>
      <c r="R63" s="92">
        <f t="shared" si="1"/>
        <v>0</v>
      </c>
    </row>
    <row r="64" spans="1:18" ht="12.75" customHeight="1" thickBot="1" x14ac:dyDescent="0.25">
      <c r="A64" s="17" t="e">
        <f>A63+1</f>
        <v>#REF!</v>
      </c>
      <c r="B64" s="58" t="s">
        <v>72</v>
      </c>
      <c r="C64" s="119">
        <v>8</v>
      </c>
      <c r="D64" s="119">
        <v>6.6</v>
      </c>
      <c r="E64" s="119">
        <v>8.5</v>
      </c>
      <c r="F64" s="119">
        <v>7.2</v>
      </c>
      <c r="G64" s="119">
        <v>6.8</v>
      </c>
      <c r="H64" s="119">
        <v>9.5</v>
      </c>
      <c r="I64" s="119">
        <v>5.5</v>
      </c>
      <c r="J64" s="119">
        <v>7.1</v>
      </c>
      <c r="K64" s="119">
        <v>7.4</v>
      </c>
      <c r="L64" s="119">
        <v>9.4</v>
      </c>
      <c r="M64" s="95">
        <f t="shared" si="7"/>
        <v>76.000000000000014</v>
      </c>
      <c r="N64" s="24">
        <f t="shared" si="2"/>
        <v>7.6000000000000014</v>
      </c>
      <c r="O64" s="96">
        <f>N64*100/P64</f>
        <v>126.66666666666669</v>
      </c>
      <c r="P64" s="97">
        <v>6</v>
      </c>
      <c r="Q64" s="98"/>
      <c r="R64" s="99">
        <f t="shared" si="1"/>
        <v>7.6000000000000017E-3</v>
      </c>
    </row>
    <row r="67" spans="2:16" x14ac:dyDescent="0.2">
      <c r="B67" s="121" t="s">
        <v>73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</row>
    <row r="68" spans="2:16" x14ac:dyDescent="0.2">
      <c r="B68" s="121" t="s">
        <v>74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</row>
  </sheetData>
  <sheetProtection selectLockedCells="1" selectUnlockedCells="1"/>
  <mergeCells count="4">
    <mergeCell ref="C3:L3"/>
    <mergeCell ref="B67:P67"/>
    <mergeCell ref="B68:P68"/>
    <mergeCell ref="A1:R2"/>
  </mergeCells>
  <pageMargins left="0.74803149606299202" right="0.74803149606299202" top="0.98425196850393704" bottom="0.98425196850393704" header="0.511811023622047" footer="0.511811023622047"/>
  <pageSetup paperSize="9" scale="57" firstPageNumber="0" orientation="landscape" useFirstPageNumber="1" r:id="rId1"/>
  <headerFooter alignWithMargins="0"/>
  <ignoredErrors>
    <ignoredError sqref="C37:L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R68"/>
  <sheetViews>
    <sheetView topLeftCell="B1" workbookViewId="0">
      <selection activeCell="U26" sqref="U26"/>
    </sheetView>
  </sheetViews>
  <sheetFormatPr defaultColWidth="9" defaultRowHeight="12.75" x14ac:dyDescent="0.2"/>
  <cols>
    <col min="1" max="1" width="9" hidden="1" customWidth="1"/>
    <col min="2" max="2" width="22.28515625" customWidth="1"/>
    <col min="3" max="3" width="6.140625" customWidth="1"/>
    <col min="4" max="4" width="6" customWidth="1"/>
    <col min="5" max="5" width="5.5703125" customWidth="1"/>
    <col min="6" max="6" width="6.28515625" customWidth="1"/>
    <col min="7" max="7" width="5.7109375" customWidth="1"/>
    <col min="8" max="8" width="6.5703125" customWidth="1"/>
    <col min="9" max="9" width="6" customWidth="1"/>
    <col min="10" max="10" width="6.5703125" customWidth="1"/>
    <col min="11" max="12" width="6" customWidth="1"/>
    <col min="13" max="13" width="10.7109375" customWidth="1"/>
    <col min="14" max="14" width="10.5703125" customWidth="1"/>
    <col min="15" max="15" width="7.5703125" customWidth="1"/>
    <col min="16" max="16" width="7" customWidth="1"/>
    <col min="17" max="17" width="9" hidden="1" customWidth="1"/>
    <col min="18" max="18" width="11.85546875" customWidth="1"/>
  </cols>
  <sheetData>
    <row r="1" spans="1:18" x14ac:dyDescent="0.2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1"/>
      <c r="R1" s="121"/>
    </row>
    <row r="2" spans="1:18" ht="13.5" thickBo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ht="13.5" thickBot="1" x14ac:dyDescent="0.25">
      <c r="A3" s="1" t="s">
        <v>1</v>
      </c>
      <c r="B3" s="2" t="s">
        <v>2</v>
      </c>
      <c r="C3" s="120" t="s">
        <v>3</v>
      </c>
      <c r="D3" s="120"/>
      <c r="E3" s="120"/>
      <c r="F3" s="120"/>
      <c r="G3" s="120"/>
      <c r="H3" s="120"/>
      <c r="I3" s="120"/>
      <c r="J3" s="120"/>
      <c r="K3" s="120"/>
      <c r="L3" s="120"/>
      <c r="M3" s="63" t="s">
        <v>4</v>
      </c>
      <c r="N3" s="63" t="s">
        <v>4</v>
      </c>
      <c r="O3" s="63" t="s">
        <v>5</v>
      </c>
      <c r="P3" s="63" t="s">
        <v>6</v>
      </c>
      <c r="Q3" s="63"/>
      <c r="R3" s="64" t="s">
        <v>7</v>
      </c>
    </row>
    <row r="4" spans="1:18" ht="13.5" thickBot="1" x14ac:dyDescent="0.25">
      <c r="A4" s="3"/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65" t="s">
        <v>75</v>
      </c>
      <c r="N4" s="65" t="s">
        <v>8</v>
      </c>
      <c r="O4" s="65" t="s">
        <v>9</v>
      </c>
      <c r="P4" s="65" t="s">
        <v>10</v>
      </c>
      <c r="Q4" s="66" t="s">
        <v>11</v>
      </c>
      <c r="R4" s="67" t="s">
        <v>12</v>
      </c>
    </row>
    <row r="5" spans="1:18" x14ac:dyDescent="0.2">
      <c r="A5" s="6"/>
      <c r="B5" s="7" t="s">
        <v>13</v>
      </c>
      <c r="C5" s="100">
        <v>80</v>
      </c>
      <c r="D5" s="100">
        <v>80</v>
      </c>
      <c r="E5" s="100">
        <v>40</v>
      </c>
      <c r="F5" s="100">
        <v>40</v>
      </c>
      <c r="G5" s="100">
        <v>80</v>
      </c>
      <c r="H5" s="100">
        <v>80</v>
      </c>
      <c r="I5" s="100">
        <v>40</v>
      </c>
      <c r="J5" s="100">
        <v>80</v>
      </c>
      <c r="K5" s="100">
        <v>40</v>
      </c>
      <c r="L5" s="100">
        <v>80</v>
      </c>
      <c r="M5" s="16">
        <f t="shared" ref="M5:M36" si="0">SUM(C5:L5)</f>
        <v>640</v>
      </c>
      <c r="N5" s="24">
        <f>SUM(M5)/10</f>
        <v>64</v>
      </c>
      <c r="O5" s="68">
        <f>N5*100/P5</f>
        <v>42.666666666666664</v>
      </c>
      <c r="P5" s="53">
        <v>150</v>
      </c>
      <c r="Q5" s="53"/>
      <c r="R5" s="69">
        <f t="shared" ref="R5:R64" si="1">N5/1000</f>
        <v>6.4000000000000001E-2</v>
      </c>
    </row>
    <row r="6" spans="1:18" x14ac:dyDescent="0.2">
      <c r="A6" s="6"/>
      <c r="B6" s="7" t="s">
        <v>14</v>
      </c>
      <c r="C6" s="100">
        <v>40</v>
      </c>
      <c r="D6" s="100">
        <v>40</v>
      </c>
      <c r="E6" s="100">
        <v>40</v>
      </c>
      <c r="F6" s="100">
        <v>80</v>
      </c>
      <c r="G6" s="100">
        <v>40</v>
      </c>
      <c r="H6" s="100">
        <v>40</v>
      </c>
      <c r="I6" s="100">
        <v>40</v>
      </c>
      <c r="J6" s="100">
        <v>40</v>
      </c>
      <c r="K6" s="100">
        <v>40</v>
      </c>
      <c r="L6" s="101">
        <v>35</v>
      </c>
      <c r="M6" s="16">
        <f t="shared" si="0"/>
        <v>435</v>
      </c>
      <c r="N6" s="24">
        <f>SUM(M6)/10</f>
        <v>43.5</v>
      </c>
      <c r="O6" s="68">
        <f>N6*100/P6</f>
        <v>54.375</v>
      </c>
      <c r="P6" s="53">
        <v>80</v>
      </c>
      <c r="Q6" s="53"/>
      <c r="R6" s="69">
        <f t="shared" si="1"/>
        <v>4.3499999999999997E-2</v>
      </c>
    </row>
    <row r="7" spans="1:18" x14ac:dyDescent="0.2">
      <c r="A7" s="6"/>
      <c r="B7" s="7" t="s">
        <v>15</v>
      </c>
      <c r="C7" s="10"/>
      <c r="D7" s="101">
        <v>10</v>
      </c>
      <c r="E7" s="100">
        <v>18</v>
      </c>
      <c r="F7" s="10">
        <v>0</v>
      </c>
      <c r="G7" s="100">
        <v>10</v>
      </c>
      <c r="H7" s="101">
        <v>20</v>
      </c>
      <c r="I7" s="10"/>
      <c r="J7" s="9"/>
      <c r="K7" s="100">
        <v>11</v>
      </c>
      <c r="L7" s="101">
        <v>10</v>
      </c>
      <c r="M7" s="16">
        <f t="shared" si="0"/>
        <v>79</v>
      </c>
      <c r="N7" s="24">
        <f>SUM(M7)/10</f>
        <v>7.9</v>
      </c>
      <c r="O7" s="70"/>
      <c r="P7" s="53"/>
      <c r="Q7" s="53"/>
      <c r="R7" s="69">
        <f t="shared" si="1"/>
        <v>7.9000000000000008E-3</v>
      </c>
    </row>
    <row r="8" spans="1:18" x14ac:dyDescent="0.2">
      <c r="A8" s="11">
        <v>2</v>
      </c>
      <c r="B8" s="12" t="s">
        <v>16</v>
      </c>
      <c r="C8" s="102">
        <v>10.45</v>
      </c>
      <c r="D8" s="14">
        <v>3.75</v>
      </c>
      <c r="E8" s="13"/>
      <c r="F8" s="103">
        <v>12.5</v>
      </c>
      <c r="G8" s="102">
        <v>5.15</v>
      </c>
      <c r="H8" s="104"/>
      <c r="I8" s="102">
        <v>18</v>
      </c>
      <c r="J8" s="104">
        <v>21.4</v>
      </c>
      <c r="K8" s="13"/>
      <c r="L8" s="14"/>
      <c r="M8" s="16">
        <f t="shared" si="0"/>
        <v>71.25</v>
      </c>
      <c r="N8" s="24">
        <f>SUM(M8)/10</f>
        <v>7.125</v>
      </c>
      <c r="O8" s="68">
        <f>N8*100/P8</f>
        <v>47.5</v>
      </c>
      <c r="P8" s="71">
        <v>15</v>
      </c>
      <c r="Q8" s="72"/>
      <c r="R8" s="69">
        <f t="shared" si="1"/>
        <v>7.1250000000000003E-3</v>
      </c>
    </row>
    <row r="9" spans="1:18" x14ac:dyDescent="0.2">
      <c r="A9" s="11"/>
      <c r="B9" s="12" t="s">
        <v>17</v>
      </c>
      <c r="C9" s="15"/>
      <c r="D9" s="14"/>
      <c r="E9" s="15"/>
      <c r="F9" s="16"/>
      <c r="G9" s="13"/>
      <c r="H9" s="14"/>
      <c r="I9" s="15"/>
      <c r="J9" s="14"/>
      <c r="K9" s="13"/>
      <c r="L9" s="14"/>
      <c r="M9" s="16">
        <f t="shared" si="0"/>
        <v>0</v>
      </c>
      <c r="N9" s="24">
        <f t="shared" ref="N9:N64" si="2">SUM(M9)/10</f>
        <v>0</v>
      </c>
      <c r="O9" s="68"/>
      <c r="P9" s="71"/>
      <c r="Q9" s="72"/>
      <c r="R9" s="69">
        <f t="shared" si="1"/>
        <v>0</v>
      </c>
    </row>
    <row r="10" spans="1:18" x14ac:dyDescent="0.2">
      <c r="A10" s="17">
        <v>4</v>
      </c>
      <c r="B10" s="18" t="s">
        <v>18</v>
      </c>
      <c r="C10" s="19">
        <f>SUM(C11:C17)</f>
        <v>8.3000000000000007</v>
      </c>
      <c r="D10" s="19">
        <f t="shared" ref="D10:L10" si="3">SUM(D11:D17)</f>
        <v>121.2</v>
      </c>
      <c r="E10" s="19">
        <f t="shared" si="3"/>
        <v>32.299999999999997</v>
      </c>
      <c r="F10" s="19">
        <f t="shared" si="3"/>
        <v>54</v>
      </c>
      <c r="G10" s="19">
        <f t="shared" si="3"/>
        <v>85.2</v>
      </c>
      <c r="H10" s="19">
        <f t="shared" si="3"/>
        <v>83.3</v>
      </c>
      <c r="I10" s="19">
        <f t="shared" si="3"/>
        <v>70</v>
      </c>
      <c r="J10" s="19">
        <f t="shared" si="3"/>
        <v>40</v>
      </c>
      <c r="K10" s="19">
        <f t="shared" si="3"/>
        <v>22.3</v>
      </c>
      <c r="L10" s="19">
        <f t="shared" si="3"/>
        <v>108.8</v>
      </c>
      <c r="M10" s="73">
        <f t="shared" si="0"/>
        <v>625.4</v>
      </c>
      <c r="N10" s="24">
        <f t="shared" si="2"/>
        <v>62.54</v>
      </c>
      <c r="O10" s="74">
        <f>N10*100/P10</f>
        <v>138.97777777777779</v>
      </c>
      <c r="P10" s="75">
        <v>45</v>
      </c>
      <c r="Q10" s="75"/>
      <c r="R10" s="69">
        <f t="shared" si="1"/>
        <v>6.2539999999999998E-2</v>
      </c>
    </row>
    <row r="11" spans="1:18" x14ac:dyDescent="0.2">
      <c r="A11" s="6"/>
      <c r="B11" s="7" t="s">
        <v>19</v>
      </c>
      <c r="C11" s="10"/>
      <c r="D11" s="101">
        <v>85.2</v>
      </c>
      <c r="E11" s="10"/>
      <c r="F11" s="10"/>
      <c r="G11" s="10">
        <v>85.2</v>
      </c>
      <c r="H11" s="20"/>
      <c r="I11" s="10"/>
      <c r="J11" s="20"/>
      <c r="K11" s="10"/>
      <c r="L11" s="9"/>
      <c r="M11" s="16">
        <f t="shared" si="0"/>
        <v>170.4</v>
      </c>
      <c r="N11" s="24">
        <f t="shared" si="2"/>
        <v>17.04</v>
      </c>
      <c r="O11" s="70"/>
      <c r="P11" s="53"/>
      <c r="Q11" s="53"/>
      <c r="R11" s="69">
        <f t="shared" si="1"/>
        <v>1.704E-2</v>
      </c>
    </row>
    <row r="12" spans="1:18" x14ac:dyDescent="0.2">
      <c r="A12" s="6"/>
      <c r="B12" s="7" t="s">
        <v>20</v>
      </c>
      <c r="C12" s="10">
        <v>8.3000000000000007</v>
      </c>
      <c r="D12" s="20"/>
      <c r="E12" s="10"/>
      <c r="F12" s="100">
        <v>44</v>
      </c>
      <c r="G12" s="100"/>
      <c r="H12" s="101">
        <v>63</v>
      </c>
      <c r="I12" s="100">
        <v>70</v>
      </c>
      <c r="J12" s="101"/>
      <c r="K12" s="100">
        <v>3.3</v>
      </c>
      <c r="L12" s="20">
        <v>108.8</v>
      </c>
      <c r="M12" s="16">
        <f t="shared" si="0"/>
        <v>297.40000000000003</v>
      </c>
      <c r="N12" s="24">
        <f t="shared" si="2"/>
        <v>29.740000000000002</v>
      </c>
      <c r="O12" s="70"/>
      <c r="P12" s="53"/>
      <c r="Q12" s="53"/>
      <c r="R12" s="69">
        <f t="shared" si="1"/>
        <v>2.9740000000000003E-2</v>
      </c>
    </row>
    <row r="13" spans="1:18" x14ac:dyDescent="0.2">
      <c r="A13" s="6"/>
      <c r="B13" s="7" t="s">
        <v>21</v>
      </c>
      <c r="C13" s="10"/>
      <c r="D13" s="20">
        <v>31</v>
      </c>
      <c r="E13" s="100">
        <v>12</v>
      </c>
      <c r="F13" s="10"/>
      <c r="G13" s="8"/>
      <c r="H13" s="20"/>
      <c r="I13" s="10"/>
      <c r="J13" s="20"/>
      <c r="K13" s="10">
        <v>9</v>
      </c>
      <c r="L13" s="20"/>
      <c r="M13" s="16">
        <f t="shared" si="0"/>
        <v>52</v>
      </c>
      <c r="N13" s="24">
        <f t="shared" si="2"/>
        <v>5.2</v>
      </c>
      <c r="O13" s="70"/>
      <c r="P13" s="53"/>
      <c r="Q13" s="53"/>
      <c r="R13" s="69">
        <f t="shared" si="1"/>
        <v>5.1999999999999998E-3</v>
      </c>
    </row>
    <row r="14" spans="1:18" x14ac:dyDescent="0.2">
      <c r="A14" s="6"/>
      <c r="B14" s="21" t="s">
        <v>22</v>
      </c>
      <c r="C14" s="10"/>
      <c r="D14" s="20"/>
      <c r="E14" s="10"/>
      <c r="F14" s="100">
        <v>10</v>
      </c>
      <c r="G14" s="10"/>
      <c r="H14" s="20"/>
      <c r="I14" s="10"/>
      <c r="J14" s="20"/>
      <c r="K14" s="10">
        <v>10</v>
      </c>
      <c r="L14" s="20"/>
      <c r="M14" s="16">
        <f t="shared" si="0"/>
        <v>20</v>
      </c>
      <c r="N14" s="24">
        <f t="shared" si="2"/>
        <v>2</v>
      </c>
      <c r="O14" s="70"/>
      <c r="P14" s="53"/>
      <c r="Q14" s="53"/>
      <c r="R14" s="69">
        <f t="shared" si="1"/>
        <v>2E-3</v>
      </c>
    </row>
    <row r="15" spans="1:18" x14ac:dyDescent="0.2">
      <c r="A15" s="6"/>
      <c r="B15" s="22" t="s">
        <v>23</v>
      </c>
      <c r="C15" s="10"/>
      <c r="D15" s="20"/>
      <c r="E15" s="100">
        <v>20.3</v>
      </c>
      <c r="F15" s="100"/>
      <c r="G15" s="100"/>
      <c r="H15" s="100">
        <v>20.3</v>
      </c>
      <c r="I15" s="8"/>
      <c r="J15" s="20"/>
      <c r="K15" s="10"/>
      <c r="L15" s="20"/>
      <c r="M15" s="16">
        <f t="shared" si="0"/>
        <v>40.6</v>
      </c>
      <c r="N15" s="24">
        <f t="shared" si="2"/>
        <v>4.0600000000000005</v>
      </c>
      <c r="O15" s="70"/>
      <c r="P15" s="53"/>
      <c r="Q15" s="53"/>
      <c r="R15" s="69">
        <f t="shared" si="1"/>
        <v>4.0600000000000002E-3</v>
      </c>
    </row>
    <row r="16" spans="1:18" x14ac:dyDescent="0.2">
      <c r="A16" s="6"/>
      <c r="B16" s="21" t="s">
        <v>24</v>
      </c>
      <c r="C16" s="16"/>
      <c r="D16" s="105">
        <v>5</v>
      </c>
      <c r="E16" s="16"/>
      <c r="F16" s="16"/>
      <c r="G16" s="10"/>
      <c r="H16" s="20"/>
      <c r="I16" s="10"/>
      <c r="J16" s="20">
        <v>40</v>
      </c>
      <c r="K16" s="10"/>
      <c r="L16" s="20"/>
      <c r="M16" s="16">
        <f t="shared" si="0"/>
        <v>45</v>
      </c>
      <c r="N16" s="24">
        <f t="shared" si="2"/>
        <v>4.5</v>
      </c>
      <c r="O16" s="70"/>
      <c r="P16" s="53"/>
      <c r="Q16" s="53"/>
      <c r="R16" s="69">
        <f t="shared" si="1"/>
        <v>4.4999999999999997E-3</v>
      </c>
    </row>
    <row r="17" spans="1:18" x14ac:dyDescent="0.2">
      <c r="A17" s="6"/>
      <c r="B17" s="21" t="s">
        <v>25</v>
      </c>
      <c r="C17" s="16"/>
      <c r="D17" s="24"/>
      <c r="E17" s="16"/>
      <c r="F17" s="16"/>
      <c r="G17" s="10"/>
      <c r="H17" s="20"/>
      <c r="I17" s="10"/>
      <c r="J17" s="20"/>
      <c r="K17" s="10"/>
      <c r="L17" s="20"/>
      <c r="M17" s="16">
        <f t="shared" si="0"/>
        <v>0</v>
      </c>
      <c r="N17" s="24">
        <f t="shared" si="2"/>
        <v>0</v>
      </c>
      <c r="O17" s="70"/>
      <c r="P17" s="53"/>
      <c r="Q17" s="53"/>
      <c r="R17" s="69">
        <f t="shared" si="1"/>
        <v>0</v>
      </c>
    </row>
    <row r="18" spans="1:18" x14ac:dyDescent="0.2">
      <c r="A18" s="17"/>
      <c r="B18" s="25" t="s">
        <v>26</v>
      </c>
      <c r="C18" s="103">
        <v>63</v>
      </c>
      <c r="D18" s="24"/>
      <c r="E18" s="16">
        <v>63</v>
      </c>
      <c r="F18" s="16"/>
      <c r="G18" s="16"/>
      <c r="H18" s="105">
        <v>63</v>
      </c>
      <c r="I18" s="16"/>
      <c r="J18" s="23"/>
      <c r="K18" s="16"/>
      <c r="L18" s="24">
        <v>10</v>
      </c>
      <c r="M18" s="16">
        <f t="shared" si="0"/>
        <v>199</v>
      </c>
      <c r="N18" s="24">
        <f t="shared" si="2"/>
        <v>19.899999999999999</v>
      </c>
      <c r="O18" s="70">
        <f>N18*100/P18</f>
        <v>132.66666666666666</v>
      </c>
      <c r="P18" s="72">
        <v>15</v>
      </c>
      <c r="Q18" s="72"/>
      <c r="R18" s="69">
        <f t="shared" si="1"/>
        <v>1.9899999999999998E-2</v>
      </c>
    </row>
    <row r="19" spans="1:18" x14ac:dyDescent="0.2">
      <c r="A19" s="17">
        <v>5</v>
      </c>
      <c r="B19" s="26" t="s">
        <v>27</v>
      </c>
      <c r="C19" s="106">
        <v>33.299999999999997</v>
      </c>
      <c r="D19" s="107">
        <v>125</v>
      </c>
      <c r="E19" s="108">
        <v>83.3</v>
      </c>
      <c r="F19" s="106">
        <v>341.7</v>
      </c>
      <c r="G19" s="109">
        <v>316.7</v>
      </c>
      <c r="H19" s="107">
        <v>83.3</v>
      </c>
      <c r="I19" s="106">
        <v>33.299999999999997</v>
      </c>
      <c r="J19" s="110">
        <v>350</v>
      </c>
      <c r="K19" s="106">
        <v>341.7</v>
      </c>
      <c r="L19" s="107">
        <v>125</v>
      </c>
      <c r="M19" s="16">
        <f t="shared" si="0"/>
        <v>1833.3</v>
      </c>
      <c r="N19" s="24">
        <f t="shared" si="2"/>
        <v>183.32999999999998</v>
      </c>
      <c r="O19" s="76">
        <f>N19*100/P19</f>
        <v>73.331999999999994</v>
      </c>
      <c r="P19" s="77">
        <v>250</v>
      </c>
      <c r="Q19" s="77">
        <v>120</v>
      </c>
      <c r="R19" s="69">
        <f t="shared" si="1"/>
        <v>0.18332999999999999</v>
      </c>
    </row>
    <row r="20" spans="1:18" x14ac:dyDescent="0.2">
      <c r="A20" s="17">
        <v>6</v>
      </c>
      <c r="B20" s="18" t="s">
        <v>28</v>
      </c>
      <c r="C20" s="19">
        <f>SUM(C21:C32)</f>
        <v>256.3</v>
      </c>
      <c r="D20" s="19">
        <f t="shared" ref="D20:L20" si="4">SUM(D21:D32)</f>
        <v>30.3</v>
      </c>
      <c r="E20" s="19">
        <f t="shared" si="4"/>
        <v>76.55</v>
      </c>
      <c r="F20" s="19">
        <f t="shared" si="4"/>
        <v>114.35</v>
      </c>
      <c r="G20" s="19">
        <f t="shared" si="4"/>
        <v>157.30000000000001</v>
      </c>
      <c r="H20" s="19">
        <f t="shared" si="4"/>
        <v>28.55</v>
      </c>
      <c r="I20" s="19">
        <f t="shared" si="4"/>
        <v>276.39999999999998</v>
      </c>
      <c r="J20" s="19">
        <f t="shared" si="4"/>
        <v>87.15</v>
      </c>
      <c r="K20" s="19">
        <f t="shared" si="4"/>
        <v>217.15</v>
      </c>
      <c r="L20" s="19">
        <f t="shared" si="4"/>
        <v>25.3</v>
      </c>
      <c r="M20" s="73">
        <f t="shared" si="0"/>
        <v>1269.3499999999999</v>
      </c>
      <c r="N20" s="24">
        <f t="shared" si="2"/>
        <v>126.93499999999999</v>
      </c>
      <c r="O20" s="74">
        <f>N20*100/P20</f>
        <v>45.333928571428565</v>
      </c>
      <c r="P20" s="19">
        <v>280</v>
      </c>
      <c r="Q20" s="19">
        <v>205</v>
      </c>
      <c r="R20" s="69">
        <f t="shared" si="1"/>
        <v>0.12693499999999999</v>
      </c>
    </row>
    <row r="21" spans="1:18" x14ac:dyDescent="0.2">
      <c r="A21" s="6"/>
      <c r="B21" s="25" t="s">
        <v>29</v>
      </c>
      <c r="C21" s="100">
        <v>53.3</v>
      </c>
      <c r="D21" s="20"/>
      <c r="E21" s="10"/>
      <c r="F21" s="100">
        <v>53.3</v>
      </c>
      <c r="G21" s="10"/>
      <c r="H21" s="20"/>
      <c r="I21" s="100">
        <v>53.3</v>
      </c>
      <c r="J21" s="9"/>
      <c r="K21" s="100">
        <v>53.3</v>
      </c>
      <c r="L21" s="20"/>
      <c r="M21" s="16">
        <f t="shared" si="0"/>
        <v>213.2</v>
      </c>
      <c r="N21" s="24">
        <f t="shared" si="2"/>
        <v>21.32</v>
      </c>
      <c r="O21" s="70"/>
      <c r="P21" s="10"/>
      <c r="Q21" s="10"/>
      <c r="R21" s="69">
        <f t="shared" si="1"/>
        <v>2.1319999999999999E-2</v>
      </c>
    </row>
    <row r="22" spans="1:18" x14ac:dyDescent="0.2">
      <c r="A22" s="6"/>
      <c r="B22" s="25" t="s">
        <v>30</v>
      </c>
      <c r="C22" s="100">
        <v>25</v>
      </c>
      <c r="D22" s="20"/>
      <c r="E22" s="8"/>
      <c r="F22" s="10"/>
      <c r="G22" s="100">
        <v>62.5</v>
      </c>
      <c r="H22" s="9"/>
      <c r="I22" s="100">
        <v>25</v>
      </c>
      <c r="J22" s="9"/>
      <c r="K22" s="10"/>
      <c r="L22" s="9"/>
      <c r="M22" s="16">
        <f t="shared" si="0"/>
        <v>112.5</v>
      </c>
      <c r="N22" s="24">
        <f t="shared" si="2"/>
        <v>11.25</v>
      </c>
      <c r="O22" s="70"/>
      <c r="P22" s="10"/>
      <c r="Q22" s="10"/>
      <c r="R22" s="69">
        <f t="shared" si="1"/>
        <v>1.125E-2</v>
      </c>
    </row>
    <row r="23" spans="1:18" x14ac:dyDescent="0.2">
      <c r="A23" s="6"/>
      <c r="B23" s="25" t="s">
        <v>31</v>
      </c>
      <c r="C23" s="10"/>
      <c r="D23" s="20"/>
      <c r="E23" s="100">
        <v>3.25</v>
      </c>
      <c r="F23" s="8"/>
      <c r="G23" s="10"/>
      <c r="H23" s="100">
        <v>3.25</v>
      </c>
      <c r="I23" s="8"/>
      <c r="J23" s="20"/>
      <c r="K23" s="8"/>
      <c r="L23" s="9"/>
      <c r="M23" s="16">
        <f t="shared" si="0"/>
        <v>6.5</v>
      </c>
      <c r="N23" s="24">
        <f t="shared" si="2"/>
        <v>0.65</v>
      </c>
      <c r="O23" s="70"/>
      <c r="P23" s="10"/>
      <c r="Q23" s="10"/>
      <c r="R23" s="69">
        <f t="shared" si="1"/>
        <v>6.4999999999999997E-4</v>
      </c>
    </row>
    <row r="24" spans="1:18" x14ac:dyDescent="0.2">
      <c r="A24" s="6"/>
      <c r="B24" s="25" t="s">
        <v>32</v>
      </c>
      <c r="C24" s="100">
        <v>47</v>
      </c>
      <c r="D24" s="101">
        <v>12</v>
      </c>
      <c r="E24" s="100">
        <v>12</v>
      </c>
      <c r="F24" s="100">
        <v>30</v>
      </c>
      <c r="G24" s="100">
        <v>29.3</v>
      </c>
      <c r="H24" s="101">
        <v>12</v>
      </c>
      <c r="I24" s="100">
        <v>28</v>
      </c>
      <c r="J24" s="100">
        <v>29.3</v>
      </c>
      <c r="K24" s="100">
        <v>33.6</v>
      </c>
      <c r="L24" s="101">
        <v>12</v>
      </c>
      <c r="M24" s="16">
        <f t="shared" si="0"/>
        <v>245.20000000000002</v>
      </c>
      <c r="N24" s="24">
        <f t="shared" si="2"/>
        <v>24.520000000000003</v>
      </c>
      <c r="O24" s="70"/>
      <c r="P24" s="10"/>
      <c r="Q24" s="10"/>
      <c r="R24" s="69">
        <f t="shared" si="1"/>
        <v>2.4520000000000004E-2</v>
      </c>
    </row>
    <row r="25" spans="1:18" x14ac:dyDescent="0.2">
      <c r="A25" s="6"/>
      <c r="B25" s="25" t="s">
        <v>33</v>
      </c>
      <c r="C25" s="100">
        <v>12.5</v>
      </c>
      <c r="D25" s="20">
        <v>5</v>
      </c>
      <c r="E25" s="8"/>
      <c r="F25" s="100">
        <v>13.5</v>
      </c>
      <c r="G25" s="100">
        <v>16.100000000000001</v>
      </c>
      <c r="H25" s="9"/>
      <c r="I25" s="100">
        <v>17.5</v>
      </c>
      <c r="J25" s="101">
        <v>8.6</v>
      </c>
      <c r="K25" s="100">
        <v>7.5</v>
      </c>
      <c r="L25" s="9"/>
      <c r="M25" s="16">
        <f t="shared" si="0"/>
        <v>80.699999999999989</v>
      </c>
      <c r="N25" s="24">
        <f t="shared" si="2"/>
        <v>8.0699999999999985</v>
      </c>
      <c r="O25" s="70"/>
      <c r="P25" s="10"/>
      <c r="Q25" s="10"/>
      <c r="R25" s="69">
        <f t="shared" si="1"/>
        <v>8.069999999999999E-3</v>
      </c>
    </row>
    <row r="26" spans="1:18" ht="12" customHeight="1" x14ac:dyDescent="0.2">
      <c r="A26" s="6"/>
      <c r="B26" s="25" t="s">
        <v>34</v>
      </c>
      <c r="C26" s="103">
        <v>13.3</v>
      </c>
      <c r="D26" s="105">
        <v>13.3</v>
      </c>
      <c r="E26" s="103">
        <v>61.3</v>
      </c>
      <c r="F26" s="103">
        <v>16.55</v>
      </c>
      <c r="G26" s="103">
        <v>49.4</v>
      </c>
      <c r="H26" s="105">
        <v>13.3</v>
      </c>
      <c r="I26" s="103">
        <v>34.6</v>
      </c>
      <c r="J26" s="105">
        <v>49.25</v>
      </c>
      <c r="K26" s="103">
        <v>16.55</v>
      </c>
      <c r="L26" s="105">
        <v>13.3</v>
      </c>
      <c r="M26" s="16">
        <f t="shared" si="0"/>
        <v>280.85000000000002</v>
      </c>
      <c r="N26" s="24">
        <f t="shared" si="2"/>
        <v>28.085000000000001</v>
      </c>
      <c r="O26" s="70"/>
      <c r="P26" s="10"/>
      <c r="Q26" s="10"/>
      <c r="R26" s="69">
        <f t="shared" si="1"/>
        <v>2.8085000000000002E-2</v>
      </c>
    </row>
    <row r="27" spans="1:18" ht="0.75" hidden="1" customHeight="1" x14ac:dyDescent="0.2">
      <c r="A27" s="6"/>
      <c r="B27" s="21" t="s">
        <v>35</v>
      </c>
      <c r="C27" s="10"/>
      <c r="D27" s="20"/>
      <c r="E27" s="10"/>
      <c r="F27" s="16"/>
      <c r="G27" s="10"/>
      <c r="H27" s="20"/>
      <c r="I27" s="10"/>
      <c r="J27" s="20"/>
      <c r="K27" s="10"/>
      <c r="L27" s="20"/>
      <c r="M27" s="16">
        <f t="shared" si="0"/>
        <v>0</v>
      </c>
      <c r="N27" s="24">
        <f t="shared" si="2"/>
        <v>0</v>
      </c>
      <c r="O27" s="70"/>
      <c r="P27" s="10"/>
      <c r="Q27" s="10"/>
      <c r="R27" s="69">
        <f t="shared" si="1"/>
        <v>0</v>
      </c>
    </row>
    <row r="28" spans="1:18" ht="14.25" hidden="1" customHeight="1" x14ac:dyDescent="0.2">
      <c r="A28" s="6"/>
      <c r="B28" s="21" t="s">
        <v>36</v>
      </c>
      <c r="C28" s="10"/>
      <c r="D28" s="20"/>
      <c r="E28" s="10"/>
      <c r="F28" s="10"/>
      <c r="G28" s="10"/>
      <c r="H28" s="20"/>
      <c r="I28" s="10"/>
      <c r="J28" s="20"/>
      <c r="K28" s="10"/>
      <c r="L28" s="20"/>
      <c r="M28" s="16">
        <f t="shared" si="0"/>
        <v>0</v>
      </c>
      <c r="N28" s="24">
        <f t="shared" si="2"/>
        <v>0</v>
      </c>
      <c r="O28" s="70"/>
      <c r="P28" s="10"/>
      <c r="Q28" s="10"/>
      <c r="R28" s="69">
        <f t="shared" si="1"/>
        <v>0</v>
      </c>
    </row>
    <row r="29" spans="1:18" x14ac:dyDescent="0.2">
      <c r="A29" s="6"/>
      <c r="B29" s="25" t="s">
        <v>37</v>
      </c>
      <c r="C29" s="8"/>
      <c r="D29" s="9"/>
      <c r="E29" s="10"/>
      <c r="F29" s="8"/>
      <c r="G29" s="10"/>
      <c r="H29" s="20"/>
      <c r="I29" s="10">
        <v>118</v>
      </c>
      <c r="J29" s="9"/>
      <c r="K29" s="10"/>
      <c r="L29" s="20"/>
      <c r="M29" s="16">
        <f t="shared" si="0"/>
        <v>118</v>
      </c>
      <c r="N29" s="24">
        <f t="shared" si="2"/>
        <v>11.8</v>
      </c>
      <c r="O29" s="70"/>
      <c r="P29" s="10"/>
      <c r="Q29" s="10"/>
      <c r="R29" s="69">
        <f t="shared" si="1"/>
        <v>1.1800000000000001E-2</v>
      </c>
    </row>
    <row r="30" spans="1:18" x14ac:dyDescent="0.2">
      <c r="A30" s="6"/>
      <c r="B30" s="25" t="s">
        <v>38</v>
      </c>
      <c r="C30" s="100">
        <v>105.2</v>
      </c>
      <c r="D30" s="20"/>
      <c r="E30" s="27"/>
      <c r="F30" s="8"/>
      <c r="G30" s="8"/>
      <c r="H30" s="20"/>
      <c r="I30" s="8"/>
      <c r="J30" s="20"/>
      <c r="K30" s="100">
        <v>105.2</v>
      </c>
      <c r="L30" s="20"/>
      <c r="M30" s="16">
        <f t="shared" si="0"/>
        <v>210.4</v>
      </c>
      <c r="N30" s="24">
        <f t="shared" si="2"/>
        <v>21.04</v>
      </c>
      <c r="O30" s="70"/>
      <c r="P30" s="10"/>
      <c r="Q30" s="10"/>
      <c r="R30" s="69">
        <f t="shared" si="1"/>
        <v>2.104E-2</v>
      </c>
    </row>
    <row r="31" spans="1:18" x14ac:dyDescent="0.2">
      <c r="A31" s="6"/>
      <c r="B31" s="25" t="s">
        <v>39</v>
      </c>
      <c r="C31" s="10"/>
      <c r="D31" s="20"/>
      <c r="E31" s="10"/>
      <c r="F31" s="10"/>
      <c r="G31" s="10"/>
      <c r="H31" s="20"/>
      <c r="I31" s="10"/>
      <c r="J31" s="20"/>
      <c r="K31" s="10"/>
      <c r="L31" s="20"/>
      <c r="M31" s="16">
        <f t="shared" si="0"/>
        <v>0</v>
      </c>
      <c r="N31" s="24">
        <f t="shared" si="2"/>
        <v>0</v>
      </c>
      <c r="O31" s="70"/>
      <c r="P31" s="10"/>
      <c r="Q31" s="10"/>
      <c r="R31" s="69">
        <f t="shared" si="1"/>
        <v>0</v>
      </c>
    </row>
    <row r="32" spans="1:18" ht="12.75" customHeight="1" x14ac:dyDescent="0.2">
      <c r="A32" s="6"/>
      <c r="B32" s="21" t="s">
        <v>40</v>
      </c>
      <c r="C32" s="10"/>
      <c r="D32" s="20"/>
      <c r="E32" s="10"/>
      <c r="F32" s="100">
        <v>1</v>
      </c>
      <c r="G32" s="10"/>
      <c r="H32" s="20"/>
      <c r="I32" s="10"/>
      <c r="J32" s="20"/>
      <c r="K32" s="10">
        <v>1</v>
      </c>
      <c r="L32" s="20"/>
      <c r="M32" s="16">
        <f t="shared" si="0"/>
        <v>2</v>
      </c>
      <c r="N32" s="24">
        <f t="shared" si="2"/>
        <v>0.2</v>
      </c>
      <c r="O32" s="70"/>
      <c r="P32" s="10"/>
      <c r="Q32" s="10"/>
      <c r="R32" s="69">
        <f t="shared" si="1"/>
        <v>2.0000000000000001E-4</v>
      </c>
    </row>
    <row r="33" spans="1:18" ht="15.75" customHeight="1" x14ac:dyDescent="0.2">
      <c r="A33" s="17">
        <v>7</v>
      </c>
      <c r="B33" s="18" t="s">
        <v>41</v>
      </c>
      <c r="C33" s="28">
        <f>SUM(C34:C36)</f>
        <v>200</v>
      </c>
      <c r="D33" s="28">
        <f t="shared" ref="D33:L33" si="5">SUM(D34:D36)</f>
        <v>45.3</v>
      </c>
      <c r="E33" s="28">
        <f t="shared" si="5"/>
        <v>208</v>
      </c>
      <c r="F33" s="28">
        <f t="shared" si="5"/>
        <v>253.3</v>
      </c>
      <c r="G33" s="28">
        <f t="shared" si="5"/>
        <v>0</v>
      </c>
      <c r="H33" s="28">
        <f t="shared" si="5"/>
        <v>0</v>
      </c>
      <c r="I33" s="28">
        <f t="shared" si="5"/>
        <v>245.3</v>
      </c>
      <c r="J33" s="28">
        <f t="shared" si="5"/>
        <v>200</v>
      </c>
      <c r="K33" s="28">
        <f t="shared" si="5"/>
        <v>200</v>
      </c>
      <c r="L33" s="28">
        <f t="shared" si="5"/>
        <v>0</v>
      </c>
      <c r="M33" s="73">
        <f t="shared" si="0"/>
        <v>1351.9</v>
      </c>
      <c r="N33" s="24">
        <f t="shared" si="2"/>
        <v>135.19</v>
      </c>
      <c r="O33" s="74">
        <f>N33*100/P33</f>
        <v>73.075675675675669</v>
      </c>
      <c r="P33" s="78">
        <v>185</v>
      </c>
      <c r="Q33" s="75">
        <v>95</v>
      </c>
      <c r="R33" s="69">
        <f t="shared" si="1"/>
        <v>0.13519</v>
      </c>
    </row>
    <row r="34" spans="1:18" ht="12.75" customHeight="1" x14ac:dyDescent="0.2">
      <c r="A34" s="6"/>
      <c r="B34" s="7" t="s">
        <v>42</v>
      </c>
      <c r="C34" s="101">
        <v>200</v>
      </c>
      <c r="D34" s="101">
        <v>45.3</v>
      </c>
      <c r="E34" s="101">
        <v>200</v>
      </c>
      <c r="F34" s="100">
        <v>245.3</v>
      </c>
      <c r="G34" s="8"/>
      <c r="H34" s="8"/>
      <c r="I34" s="100">
        <v>45.3</v>
      </c>
      <c r="J34" s="101">
        <v>200</v>
      </c>
      <c r="K34" s="100">
        <v>200</v>
      </c>
      <c r="L34" s="59"/>
      <c r="M34" s="16">
        <f t="shared" si="0"/>
        <v>1135.9000000000001</v>
      </c>
      <c r="N34" s="24">
        <f t="shared" si="2"/>
        <v>113.59</v>
      </c>
      <c r="O34" s="68"/>
      <c r="P34" s="30"/>
      <c r="Q34" s="53"/>
      <c r="R34" s="69">
        <f t="shared" si="1"/>
        <v>0.11359</v>
      </c>
    </row>
    <row r="35" spans="1:18" ht="14.25" customHeight="1" x14ac:dyDescent="0.2">
      <c r="A35" s="6"/>
      <c r="B35" s="7" t="s">
        <v>43</v>
      </c>
      <c r="C35" s="29"/>
      <c r="D35" s="29"/>
      <c r="E35" s="29"/>
      <c r="F35" s="30"/>
      <c r="G35" s="8"/>
      <c r="H35" s="10"/>
      <c r="I35" s="100">
        <v>200</v>
      </c>
      <c r="J35" s="20"/>
      <c r="K35" s="8"/>
      <c r="L35" s="29"/>
      <c r="M35" s="16">
        <f t="shared" si="0"/>
        <v>200</v>
      </c>
      <c r="N35" s="24">
        <f t="shared" si="2"/>
        <v>20</v>
      </c>
      <c r="O35" s="68"/>
      <c r="P35" s="30"/>
      <c r="Q35" s="53"/>
      <c r="R35" s="69">
        <f t="shared" si="1"/>
        <v>0.02</v>
      </c>
    </row>
    <row r="36" spans="1:18" ht="13.5" customHeight="1" x14ac:dyDescent="0.2">
      <c r="A36" s="6"/>
      <c r="B36" s="7" t="s">
        <v>44</v>
      </c>
      <c r="C36" s="29"/>
      <c r="D36" s="9"/>
      <c r="E36" s="29">
        <v>8</v>
      </c>
      <c r="F36" s="30">
        <v>8</v>
      </c>
      <c r="G36" s="8"/>
      <c r="H36" s="10"/>
      <c r="I36" s="30"/>
      <c r="J36" s="29"/>
      <c r="K36" s="30"/>
      <c r="L36" s="29"/>
      <c r="M36" s="16">
        <f t="shared" si="0"/>
        <v>16</v>
      </c>
      <c r="N36" s="24">
        <f t="shared" si="2"/>
        <v>1.6</v>
      </c>
      <c r="O36" s="68"/>
      <c r="P36" s="30"/>
      <c r="Q36" s="53"/>
      <c r="R36" s="69">
        <f t="shared" si="1"/>
        <v>1.6000000000000001E-3</v>
      </c>
    </row>
    <row r="37" spans="1:18" ht="14.25" customHeight="1" x14ac:dyDescent="0.2">
      <c r="A37" s="17">
        <v>8</v>
      </c>
      <c r="B37" s="31" t="s">
        <v>45</v>
      </c>
      <c r="C37" s="32">
        <f>SUM(C38:C39)</f>
        <v>20</v>
      </c>
      <c r="D37" s="32">
        <f t="shared" ref="D37:L37" si="6">SUM(D38:D39)</f>
        <v>0</v>
      </c>
      <c r="E37" s="32">
        <f t="shared" si="6"/>
        <v>20</v>
      </c>
      <c r="F37" s="32">
        <f t="shared" si="6"/>
        <v>0</v>
      </c>
      <c r="G37" s="32">
        <f t="shared" si="6"/>
        <v>20</v>
      </c>
      <c r="H37" s="32">
        <f t="shared" si="6"/>
        <v>20</v>
      </c>
      <c r="I37" s="32">
        <f t="shared" si="6"/>
        <v>0</v>
      </c>
      <c r="J37" s="32">
        <f t="shared" si="6"/>
        <v>20</v>
      </c>
      <c r="K37" s="32">
        <f t="shared" si="6"/>
        <v>20</v>
      </c>
      <c r="L37" s="32">
        <f t="shared" si="6"/>
        <v>20</v>
      </c>
      <c r="M37" s="79">
        <f t="shared" ref="M37:M68" si="7">SUM(C37:L37)</f>
        <v>140</v>
      </c>
      <c r="N37" s="24">
        <f t="shared" si="2"/>
        <v>14</v>
      </c>
      <c r="O37" s="80">
        <f>N37*100/P37</f>
        <v>93.333333333333329</v>
      </c>
      <c r="P37" s="62">
        <v>15</v>
      </c>
      <c r="Q37" s="53">
        <v>9</v>
      </c>
      <c r="R37" s="69">
        <f t="shared" si="1"/>
        <v>1.4E-2</v>
      </c>
    </row>
    <row r="38" spans="1:18" ht="12.95" customHeight="1" x14ac:dyDescent="0.2">
      <c r="A38" s="6"/>
      <c r="B38" s="7" t="s">
        <v>46</v>
      </c>
      <c r="C38" s="101">
        <v>20</v>
      </c>
      <c r="D38" s="111"/>
      <c r="E38" s="101">
        <v>20</v>
      </c>
      <c r="F38" s="30"/>
      <c r="G38" s="30">
        <v>20</v>
      </c>
      <c r="H38" s="30"/>
      <c r="I38" s="30"/>
      <c r="J38" s="101">
        <v>20</v>
      </c>
      <c r="K38" s="30"/>
      <c r="L38" s="29"/>
      <c r="M38" s="16">
        <f t="shared" si="7"/>
        <v>80</v>
      </c>
      <c r="N38" s="24">
        <f t="shared" si="2"/>
        <v>8</v>
      </c>
      <c r="O38" s="70"/>
      <c r="P38" s="30"/>
      <c r="Q38" s="53"/>
      <c r="R38" s="69">
        <f t="shared" si="1"/>
        <v>8.0000000000000002E-3</v>
      </c>
    </row>
    <row r="39" spans="1:18" ht="12.75" customHeight="1" x14ac:dyDescent="0.2">
      <c r="A39" s="6"/>
      <c r="B39" s="33" t="s">
        <v>47</v>
      </c>
      <c r="C39" s="34"/>
      <c r="D39" s="34"/>
      <c r="E39" s="34"/>
      <c r="F39" s="34"/>
      <c r="G39" s="34"/>
      <c r="H39" s="112">
        <v>20</v>
      </c>
      <c r="I39" s="34"/>
      <c r="J39" s="34"/>
      <c r="K39" s="60">
        <v>20</v>
      </c>
      <c r="L39" s="34">
        <v>20</v>
      </c>
      <c r="M39" s="16">
        <f t="shared" si="7"/>
        <v>60</v>
      </c>
      <c r="N39" s="24">
        <f t="shared" si="2"/>
        <v>6</v>
      </c>
      <c r="O39" s="34"/>
      <c r="P39" s="34"/>
      <c r="Q39" s="81"/>
      <c r="R39" s="69">
        <f t="shared" si="1"/>
        <v>6.0000000000000001E-3</v>
      </c>
    </row>
    <row r="40" spans="1:18" x14ac:dyDescent="0.2">
      <c r="A40" s="17">
        <v>10</v>
      </c>
      <c r="B40" s="31" t="s">
        <v>48</v>
      </c>
      <c r="C40" s="113">
        <v>22.5</v>
      </c>
      <c r="D40" s="113">
        <v>40</v>
      </c>
      <c r="E40" s="113">
        <v>48</v>
      </c>
      <c r="F40" s="52">
        <v>41.5</v>
      </c>
      <c r="G40" s="52">
        <v>20</v>
      </c>
      <c r="H40" s="52">
        <v>30</v>
      </c>
      <c r="I40" s="52">
        <v>51.5</v>
      </c>
      <c r="J40" s="113">
        <v>26</v>
      </c>
      <c r="K40" s="52">
        <v>43.5</v>
      </c>
      <c r="L40" s="113">
        <v>36</v>
      </c>
      <c r="M40" s="79">
        <f t="shared" si="7"/>
        <v>359</v>
      </c>
      <c r="N40" s="24">
        <f t="shared" si="2"/>
        <v>35.9</v>
      </c>
      <c r="O40" s="82">
        <f>N40*100/P40</f>
        <v>89.75</v>
      </c>
      <c r="P40" s="62">
        <v>40</v>
      </c>
      <c r="Q40" s="53">
        <v>37</v>
      </c>
      <c r="R40" s="69">
        <f t="shared" si="1"/>
        <v>3.5900000000000001E-2</v>
      </c>
    </row>
    <row r="41" spans="1:18" x14ac:dyDescent="0.2">
      <c r="A41" s="17">
        <v>11</v>
      </c>
      <c r="B41" s="31" t="s">
        <v>49</v>
      </c>
      <c r="C41" s="113">
        <v>19</v>
      </c>
      <c r="D41" s="113">
        <v>25</v>
      </c>
      <c r="E41" s="113">
        <v>5</v>
      </c>
      <c r="F41" s="52">
        <v>10</v>
      </c>
      <c r="G41" s="52">
        <v>5</v>
      </c>
      <c r="H41" s="114">
        <v>25</v>
      </c>
      <c r="I41" s="38"/>
      <c r="J41" s="113">
        <v>22.25</v>
      </c>
      <c r="K41" s="52">
        <v>21</v>
      </c>
      <c r="L41" s="113">
        <v>23.1</v>
      </c>
      <c r="M41" s="79">
        <f t="shared" si="7"/>
        <v>155.35</v>
      </c>
      <c r="N41" s="24">
        <f t="shared" si="2"/>
        <v>15.535</v>
      </c>
      <c r="O41" s="82">
        <f>N41*100/P41</f>
        <v>51.783333333333331</v>
      </c>
      <c r="P41" s="62">
        <v>30</v>
      </c>
      <c r="Q41" s="53"/>
      <c r="R41" s="69">
        <f t="shared" si="1"/>
        <v>1.5535E-2</v>
      </c>
    </row>
    <row r="42" spans="1:18" ht="8.25" hidden="1" customHeight="1" x14ac:dyDescent="0.2">
      <c r="A42" s="17"/>
      <c r="B42" s="31" t="s">
        <v>50</v>
      </c>
      <c r="C42" s="32"/>
      <c r="D42" s="32"/>
      <c r="E42" s="32"/>
      <c r="F42" s="38"/>
      <c r="G42" s="38"/>
      <c r="H42" s="38"/>
      <c r="I42" s="38"/>
      <c r="J42" s="32"/>
      <c r="K42" s="38"/>
      <c r="L42" s="32"/>
      <c r="M42" s="79">
        <f t="shared" si="7"/>
        <v>0</v>
      </c>
      <c r="N42" s="24">
        <f t="shared" si="2"/>
        <v>0</v>
      </c>
      <c r="O42" s="83"/>
      <c r="P42" s="62"/>
      <c r="Q42" s="53"/>
      <c r="R42" s="69">
        <f t="shared" si="1"/>
        <v>0</v>
      </c>
    </row>
    <row r="43" spans="1:18" x14ac:dyDescent="0.2">
      <c r="A43" s="17">
        <v>12</v>
      </c>
      <c r="B43" s="31" t="s">
        <v>51</v>
      </c>
      <c r="C43" s="113">
        <v>15</v>
      </c>
      <c r="D43" s="113">
        <v>8.5</v>
      </c>
      <c r="E43" s="113">
        <v>19</v>
      </c>
      <c r="F43" s="52">
        <v>15</v>
      </c>
      <c r="G43" s="52">
        <v>18.8</v>
      </c>
      <c r="H43" s="52">
        <v>17</v>
      </c>
      <c r="I43" s="52">
        <v>25</v>
      </c>
      <c r="J43" s="113">
        <v>12.3</v>
      </c>
      <c r="K43" s="52">
        <v>16.600000000000001</v>
      </c>
      <c r="L43" s="113">
        <v>12.5</v>
      </c>
      <c r="M43" s="79">
        <f t="shared" si="7"/>
        <v>159.69999999999999</v>
      </c>
      <c r="N43" s="24">
        <f t="shared" si="2"/>
        <v>15.969999999999999</v>
      </c>
      <c r="O43" s="82">
        <f>N43*100/P43</f>
        <v>106.46666666666667</v>
      </c>
      <c r="P43" s="62">
        <v>15</v>
      </c>
      <c r="Q43" s="53"/>
      <c r="R43" s="69">
        <f t="shared" si="1"/>
        <v>1.5969999999999998E-2</v>
      </c>
    </row>
    <row r="44" spans="1:18" x14ac:dyDescent="0.2">
      <c r="A44" s="17">
        <v>13</v>
      </c>
      <c r="B44" s="31" t="s">
        <v>52</v>
      </c>
      <c r="C44" s="113">
        <v>80</v>
      </c>
      <c r="D44" s="39"/>
      <c r="E44" s="39">
        <v>8</v>
      </c>
      <c r="F44" s="40"/>
      <c r="G44" s="37"/>
      <c r="H44" s="40"/>
      <c r="I44" s="114">
        <v>6</v>
      </c>
      <c r="J44" s="39">
        <v>6.25</v>
      </c>
      <c r="K44" s="114">
        <v>14.3</v>
      </c>
      <c r="L44" s="39"/>
      <c r="M44" s="79">
        <f t="shared" si="7"/>
        <v>114.55</v>
      </c>
      <c r="N44" s="24">
        <f t="shared" si="2"/>
        <v>11.455</v>
      </c>
      <c r="O44" s="82">
        <f>N44*100/P44</f>
        <v>28.637499999999999</v>
      </c>
      <c r="P44" s="62">
        <v>40</v>
      </c>
      <c r="Q44" s="53"/>
      <c r="R44" s="69">
        <f t="shared" si="1"/>
        <v>1.1455E-2</v>
      </c>
    </row>
    <row r="45" spans="1:18" x14ac:dyDescent="0.2">
      <c r="A45" s="17">
        <v>14</v>
      </c>
      <c r="B45" s="41" t="s">
        <v>53</v>
      </c>
      <c r="C45" s="42">
        <f>SUM(C46:C48)</f>
        <v>30</v>
      </c>
      <c r="D45" s="42">
        <f t="shared" ref="D45:L45" si="8">SUM(D46:D48)</f>
        <v>100</v>
      </c>
      <c r="E45" s="42">
        <f t="shared" si="8"/>
        <v>96</v>
      </c>
      <c r="F45" s="42">
        <f t="shared" si="8"/>
        <v>100</v>
      </c>
      <c r="G45" s="42">
        <f t="shared" si="8"/>
        <v>0</v>
      </c>
      <c r="H45" s="42">
        <f t="shared" si="8"/>
        <v>0</v>
      </c>
      <c r="I45" s="42">
        <f t="shared" si="8"/>
        <v>60</v>
      </c>
      <c r="J45" s="42">
        <f t="shared" si="8"/>
        <v>100</v>
      </c>
      <c r="K45" s="42">
        <f t="shared" si="8"/>
        <v>10</v>
      </c>
      <c r="L45" s="42">
        <f t="shared" si="8"/>
        <v>100</v>
      </c>
      <c r="M45" s="79">
        <f t="shared" si="7"/>
        <v>596</v>
      </c>
      <c r="N45" s="24">
        <f t="shared" si="2"/>
        <v>59.6</v>
      </c>
      <c r="O45" s="82"/>
      <c r="P45" s="62"/>
      <c r="Q45" s="53"/>
      <c r="R45" s="69">
        <f t="shared" si="1"/>
        <v>5.96E-2</v>
      </c>
    </row>
    <row r="46" spans="1:18" ht="12" customHeight="1" x14ac:dyDescent="0.2">
      <c r="A46" s="6"/>
      <c r="B46" s="43" t="s">
        <v>54</v>
      </c>
      <c r="C46" s="115">
        <v>30</v>
      </c>
      <c r="D46" s="45">
        <v>100</v>
      </c>
      <c r="E46" s="115">
        <v>36</v>
      </c>
      <c r="F46" s="46">
        <v>100</v>
      </c>
      <c r="G46" s="47"/>
      <c r="H46" s="47"/>
      <c r="I46" s="46"/>
      <c r="J46" s="115">
        <v>100</v>
      </c>
      <c r="K46" s="46"/>
      <c r="L46" s="115">
        <v>100</v>
      </c>
      <c r="M46" s="84">
        <f t="shared" si="7"/>
        <v>466</v>
      </c>
      <c r="N46" s="24">
        <f t="shared" si="2"/>
        <v>46.6</v>
      </c>
      <c r="O46" s="85">
        <f t="shared" ref="O46:O55" si="9">N46*100/P46</f>
        <v>15.533333333333333</v>
      </c>
      <c r="P46" s="46">
        <v>300</v>
      </c>
      <c r="Q46" s="55"/>
      <c r="R46" s="86">
        <f t="shared" si="1"/>
        <v>4.6600000000000003E-2</v>
      </c>
    </row>
    <row r="47" spans="1:18" ht="12.75" customHeight="1" x14ac:dyDescent="0.2">
      <c r="A47" s="6"/>
      <c r="B47" s="7" t="s">
        <v>55</v>
      </c>
      <c r="C47" s="29"/>
      <c r="D47" s="29"/>
      <c r="E47" s="116">
        <v>60</v>
      </c>
      <c r="F47" s="30"/>
      <c r="G47" s="8"/>
      <c r="H47" s="10"/>
      <c r="I47" s="100">
        <v>60</v>
      </c>
      <c r="J47" s="29"/>
      <c r="K47" s="100">
        <v>10</v>
      </c>
      <c r="L47" s="29"/>
      <c r="M47" s="16">
        <f t="shared" si="7"/>
        <v>130</v>
      </c>
      <c r="N47" s="24">
        <f t="shared" si="2"/>
        <v>13</v>
      </c>
      <c r="O47" s="87"/>
      <c r="P47" s="30"/>
      <c r="Q47" s="53"/>
      <c r="R47" s="69">
        <f t="shared" si="1"/>
        <v>1.2999999999999999E-2</v>
      </c>
    </row>
    <row r="48" spans="1:18" ht="12.75" customHeight="1" x14ac:dyDescent="0.2">
      <c r="A48" s="6"/>
      <c r="B48" s="7" t="s">
        <v>56</v>
      </c>
      <c r="C48" s="29"/>
      <c r="D48" s="29"/>
      <c r="E48" s="48"/>
      <c r="F48" s="30"/>
      <c r="G48" s="30"/>
      <c r="H48" s="10"/>
      <c r="I48" s="61"/>
      <c r="J48" s="29"/>
      <c r="K48" s="30"/>
      <c r="L48" s="29"/>
      <c r="M48" s="16">
        <f t="shared" si="7"/>
        <v>0</v>
      </c>
      <c r="N48" s="24">
        <f t="shared" si="2"/>
        <v>0</v>
      </c>
      <c r="O48" s="87">
        <f t="shared" si="9"/>
        <v>0</v>
      </c>
      <c r="P48" s="30">
        <v>150</v>
      </c>
      <c r="Q48" s="53"/>
      <c r="R48" s="69">
        <f t="shared" si="1"/>
        <v>0</v>
      </c>
    </row>
    <row r="49" spans="1:18" ht="12.75" customHeight="1" x14ac:dyDescent="0.2">
      <c r="A49" s="17">
        <v>15</v>
      </c>
      <c r="B49" s="43" t="s">
        <v>57</v>
      </c>
      <c r="C49" s="49"/>
      <c r="D49" s="50"/>
      <c r="E49" s="49">
        <v>112</v>
      </c>
      <c r="F49" s="51"/>
      <c r="G49" s="36"/>
      <c r="H49" s="52"/>
      <c r="I49" s="52">
        <v>153</v>
      </c>
      <c r="J49" s="49"/>
      <c r="K49" s="52">
        <v>141</v>
      </c>
      <c r="L49" s="50"/>
      <c r="M49" s="79">
        <f t="shared" si="7"/>
        <v>406</v>
      </c>
      <c r="N49" s="24">
        <f t="shared" si="2"/>
        <v>40.6</v>
      </c>
      <c r="O49" s="82">
        <f t="shared" si="9"/>
        <v>81.2</v>
      </c>
      <c r="P49" s="62">
        <v>50</v>
      </c>
      <c r="Q49" s="53"/>
      <c r="R49" s="69">
        <f t="shared" si="1"/>
        <v>4.0600000000000004E-2</v>
      </c>
    </row>
    <row r="50" spans="1:18" x14ac:dyDescent="0.2">
      <c r="A50" s="6">
        <v>16</v>
      </c>
      <c r="B50" s="7" t="s">
        <v>58</v>
      </c>
      <c r="C50" s="101">
        <v>65.900000000000006</v>
      </c>
      <c r="D50" s="29"/>
      <c r="E50" s="101">
        <v>77</v>
      </c>
      <c r="F50" s="53"/>
      <c r="G50" s="100">
        <v>41.7</v>
      </c>
      <c r="H50" s="100">
        <v>77</v>
      </c>
      <c r="I50" s="53"/>
      <c r="J50" s="9"/>
      <c r="K50" s="30"/>
      <c r="L50" s="29"/>
      <c r="M50" s="16">
        <f t="shared" si="7"/>
        <v>261.60000000000002</v>
      </c>
      <c r="N50" s="24">
        <f t="shared" si="2"/>
        <v>26.160000000000004</v>
      </c>
      <c r="O50" s="88">
        <f t="shared" si="9"/>
        <v>33.538461538461547</v>
      </c>
      <c r="P50" s="30">
        <v>78</v>
      </c>
      <c r="Q50" s="53"/>
      <c r="R50" s="69">
        <f t="shared" si="1"/>
        <v>2.6160000000000003E-2</v>
      </c>
    </row>
    <row r="51" spans="1:18" x14ac:dyDescent="0.2">
      <c r="A51" s="6">
        <v>17</v>
      </c>
      <c r="B51" s="43" t="s">
        <v>59</v>
      </c>
      <c r="C51" s="54"/>
      <c r="D51" s="115">
        <v>123</v>
      </c>
      <c r="E51" s="54"/>
      <c r="F51" s="47"/>
      <c r="G51" s="55">
        <v>229</v>
      </c>
      <c r="H51" s="55">
        <v>123</v>
      </c>
      <c r="I51" s="117">
        <v>165</v>
      </c>
      <c r="J51" s="54">
        <v>165</v>
      </c>
      <c r="K51" s="47"/>
      <c r="L51" s="44"/>
      <c r="M51" s="84">
        <f t="shared" si="7"/>
        <v>805</v>
      </c>
      <c r="N51" s="24">
        <f t="shared" si="2"/>
        <v>80.5</v>
      </c>
      <c r="O51" s="89">
        <f t="shared" si="9"/>
        <v>151.88679245283018</v>
      </c>
      <c r="P51" s="46">
        <v>53</v>
      </c>
      <c r="Q51" s="55"/>
      <c r="R51" s="86">
        <f t="shared" si="1"/>
        <v>8.0500000000000002E-2</v>
      </c>
    </row>
    <row r="52" spans="1:18" x14ac:dyDescent="0.2">
      <c r="A52" s="17">
        <v>18</v>
      </c>
      <c r="B52" s="31" t="s">
        <v>60</v>
      </c>
      <c r="C52" s="32"/>
      <c r="D52" s="32">
        <v>30</v>
      </c>
      <c r="E52" s="35"/>
      <c r="F52" s="38"/>
      <c r="G52" s="36"/>
      <c r="H52" s="36"/>
      <c r="I52" s="38"/>
      <c r="J52" s="113">
        <v>30</v>
      </c>
      <c r="K52" s="38"/>
      <c r="L52" s="32"/>
      <c r="M52" s="79">
        <f t="shared" si="7"/>
        <v>60</v>
      </c>
      <c r="N52" s="24">
        <f t="shared" si="2"/>
        <v>6</v>
      </c>
      <c r="O52" s="82">
        <f t="shared" si="9"/>
        <v>60</v>
      </c>
      <c r="P52" s="38">
        <v>10</v>
      </c>
      <c r="Q52" s="10"/>
      <c r="R52" s="69">
        <f t="shared" si="1"/>
        <v>6.0000000000000001E-3</v>
      </c>
    </row>
    <row r="53" spans="1:18" ht="14.25" customHeight="1" x14ac:dyDescent="0.2">
      <c r="A53" s="17">
        <f>A52+1</f>
        <v>19</v>
      </c>
      <c r="B53" s="31" t="s">
        <v>61</v>
      </c>
      <c r="C53" s="49"/>
      <c r="D53" s="35"/>
      <c r="E53" s="35"/>
      <c r="F53" s="52">
        <v>90</v>
      </c>
      <c r="G53" s="51"/>
      <c r="H53" s="51"/>
      <c r="I53" s="51"/>
      <c r="J53" s="49"/>
      <c r="K53" s="62">
        <v>75</v>
      </c>
      <c r="L53" s="113">
        <v>90</v>
      </c>
      <c r="M53" s="79">
        <f t="shared" si="7"/>
        <v>255</v>
      </c>
      <c r="N53" s="24">
        <f t="shared" si="2"/>
        <v>25.5</v>
      </c>
      <c r="O53" s="82">
        <f t="shared" si="9"/>
        <v>33.116883116883116</v>
      </c>
      <c r="P53" s="62">
        <v>77</v>
      </c>
      <c r="Q53" s="53"/>
      <c r="R53" s="69">
        <f t="shared" si="1"/>
        <v>2.5499999999999998E-2</v>
      </c>
    </row>
    <row r="54" spans="1:18" hidden="1" x14ac:dyDescent="0.2">
      <c r="A54" s="17">
        <f>A53+1</f>
        <v>20</v>
      </c>
      <c r="B54" s="31" t="s">
        <v>62</v>
      </c>
      <c r="C54" s="49"/>
      <c r="D54" s="50"/>
      <c r="E54" s="49"/>
      <c r="F54" s="51"/>
      <c r="G54" s="51"/>
      <c r="H54" s="51"/>
      <c r="I54" s="51"/>
      <c r="J54" s="49"/>
      <c r="K54" s="62"/>
      <c r="L54" s="50"/>
      <c r="M54" s="79">
        <f t="shared" si="7"/>
        <v>0</v>
      </c>
      <c r="N54" s="24">
        <f t="shared" si="2"/>
        <v>0</v>
      </c>
      <c r="O54" s="83" t="e">
        <f t="shared" si="9"/>
        <v>#DIV/0!</v>
      </c>
      <c r="P54" s="62"/>
      <c r="Q54" s="53"/>
      <c r="R54" s="69">
        <f t="shared" si="1"/>
        <v>0</v>
      </c>
    </row>
    <row r="55" spans="1:18" x14ac:dyDescent="0.2">
      <c r="A55" s="17">
        <f>A54+1</f>
        <v>21</v>
      </c>
      <c r="B55" s="31" t="s">
        <v>63</v>
      </c>
      <c r="C55" s="113">
        <v>17.5</v>
      </c>
      <c r="D55" s="50">
        <v>12.5</v>
      </c>
      <c r="E55" s="49">
        <v>8</v>
      </c>
      <c r="F55" s="52">
        <v>20</v>
      </c>
      <c r="G55" s="52">
        <v>17.5</v>
      </c>
      <c r="H55" s="51"/>
      <c r="I55" s="51">
        <v>5</v>
      </c>
      <c r="J55" s="113"/>
      <c r="K55" s="52">
        <v>6</v>
      </c>
      <c r="L55" s="35"/>
      <c r="M55" s="79">
        <f t="shared" si="7"/>
        <v>86.5</v>
      </c>
      <c r="N55" s="24">
        <f t="shared" si="2"/>
        <v>8.65</v>
      </c>
      <c r="O55" s="83">
        <f t="shared" si="9"/>
        <v>86.5</v>
      </c>
      <c r="P55" s="62">
        <v>10</v>
      </c>
      <c r="Q55" s="53"/>
      <c r="R55" s="69">
        <f t="shared" si="1"/>
        <v>8.6499999999999997E-3</v>
      </c>
    </row>
    <row r="56" spans="1:18" x14ac:dyDescent="0.2">
      <c r="A56" s="17"/>
      <c r="B56" s="31" t="s">
        <v>64</v>
      </c>
      <c r="C56" s="32"/>
      <c r="D56" s="50"/>
      <c r="E56" s="49"/>
      <c r="F56" s="52"/>
      <c r="G56" s="52"/>
      <c r="H56" s="51"/>
      <c r="I56" s="51"/>
      <c r="J56" s="32"/>
      <c r="K56" s="38"/>
      <c r="L56" s="32"/>
      <c r="M56" s="79">
        <f t="shared" si="7"/>
        <v>0</v>
      </c>
      <c r="N56" s="24">
        <f t="shared" si="2"/>
        <v>0</v>
      </c>
      <c r="O56" s="83"/>
      <c r="P56" s="62"/>
      <c r="Q56" s="53"/>
      <c r="R56" s="69">
        <f t="shared" si="1"/>
        <v>0</v>
      </c>
    </row>
    <row r="57" spans="1:18" x14ac:dyDescent="0.2">
      <c r="A57" s="17"/>
      <c r="B57" s="31" t="s">
        <v>65</v>
      </c>
      <c r="C57" s="32"/>
      <c r="D57" s="50">
        <v>40</v>
      </c>
      <c r="E57" s="49"/>
      <c r="F57" s="52"/>
      <c r="G57" s="52"/>
      <c r="H57" s="51"/>
      <c r="I57" s="51"/>
      <c r="J57" s="32"/>
      <c r="K57" s="38"/>
      <c r="L57" s="32"/>
      <c r="M57" s="79">
        <f t="shared" si="7"/>
        <v>40</v>
      </c>
      <c r="N57" s="24">
        <f t="shared" si="2"/>
        <v>4</v>
      </c>
      <c r="O57" s="83"/>
      <c r="P57" s="62"/>
      <c r="Q57" s="53"/>
      <c r="R57" s="69">
        <f t="shared" si="1"/>
        <v>4.0000000000000001E-3</v>
      </c>
    </row>
    <row r="58" spans="1:18" ht="12" customHeight="1" x14ac:dyDescent="0.2">
      <c r="A58" s="17">
        <f>A55+1</f>
        <v>22</v>
      </c>
      <c r="B58" s="56" t="s">
        <v>66</v>
      </c>
      <c r="C58" s="57">
        <v>1</v>
      </c>
      <c r="D58" s="57">
        <v>1</v>
      </c>
      <c r="E58" s="57">
        <v>1</v>
      </c>
      <c r="F58" s="118">
        <v>1</v>
      </c>
      <c r="G58" s="118">
        <v>1</v>
      </c>
      <c r="H58" s="118">
        <v>1</v>
      </c>
      <c r="I58" s="118">
        <v>1</v>
      </c>
      <c r="J58" s="57">
        <v>1</v>
      </c>
      <c r="K58" s="118">
        <v>1</v>
      </c>
      <c r="L58" s="57">
        <v>1</v>
      </c>
      <c r="M58" s="84">
        <f t="shared" si="7"/>
        <v>10</v>
      </c>
      <c r="N58" s="24">
        <f t="shared" si="2"/>
        <v>1</v>
      </c>
      <c r="O58" s="90">
        <f>N58*100/P58</f>
        <v>250</v>
      </c>
      <c r="P58" s="91">
        <v>0.4</v>
      </c>
      <c r="Q58" s="55"/>
      <c r="R58" s="86">
        <f t="shared" si="1"/>
        <v>1E-3</v>
      </c>
    </row>
    <row r="59" spans="1:18" ht="13.5" customHeight="1" x14ac:dyDescent="0.2">
      <c r="A59" s="17">
        <f>A58+1</f>
        <v>23</v>
      </c>
      <c r="B59" s="7" t="s">
        <v>67</v>
      </c>
      <c r="C59" s="20"/>
      <c r="D59" s="20"/>
      <c r="E59" s="9"/>
      <c r="F59" s="10"/>
      <c r="G59" s="10"/>
      <c r="H59" s="10"/>
      <c r="I59" s="10"/>
      <c r="J59" s="9"/>
      <c r="K59" s="10"/>
      <c r="L59" s="20"/>
      <c r="M59" s="16">
        <f t="shared" si="7"/>
        <v>0</v>
      </c>
      <c r="N59" s="24">
        <f t="shared" si="2"/>
        <v>0</v>
      </c>
      <c r="O59" s="70">
        <f>N59*100/P59</f>
        <v>0</v>
      </c>
      <c r="P59" s="30">
        <v>1.2</v>
      </c>
      <c r="Q59" s="53"/>
      <c r="R59" s="69">
        <f t="shared" si="1"/>
        <v>0</v>
      </c>
    </row>
    <row r="60" spans="1:18" ht="13.5" customHeight="1" x14ac:dyDescent="0.2">
      <c r="A60" s="17"/>
      <c r="B60" s="7" t="s">
        <v>68</v>
      </c>
      <c r="C60" s="20"/>
      <c r="D60" s="20"/>
      <c r="E60" s="20"/>
      <c r="F60" s="10"/>
      <c r="G60" s="10"/>
      <c r="H60" s="10"/>
      <c r="I60" s="10"/>
      <c r="J60" s="20"/>
      <c r="K60" s="10"/>
      <c r="L60" s="9"/>
      <c r="M60" s="16">
        <f t="shared" si="7"/>
        <v>0</v>
      </c>
      <c r="N60" s="24">
        <f t="shared" si="2"/>
        <v>0</v>
      </c>
      <c r="O60" s="70">
        <f>N60*100/P60</f>
        <v>0</v>
      </c>
      <c r="P60" s="30">
        <v>1.2</v>
      </c>
      <c r="Q60" s="53"/>
      <c r="R60" s="69">
        <f t="shared" si="1"/>
        <v>0</v>
      </c>
    </row>
    <row r="61" spans="1:18" ht="14.25" customHeight="1" x14ac:dyDescent="0.2">
      <c r="A61" s="17" t="e">
        <f>#REF!+1</f>
        <v>#REF!</v>
      </c>
      <c r="B61" s="7" t="s">
        <v>69</v>
      </c>
      <c r="C61" s="20"/>
      <c r="D61" s="20"/>
      <c r="E61" s="20"/>
      <c r="F61" s="10"/>
      <c r="G61" s="10"/>
      <c r="H61" s="10"/>
      <c r="I61" s="10"/>
      <c r="J61" s="20"/>
      <c r="K61" s="8"/>
      <c r="L61" s="20"/>
      <c r="M61" s="16">
        <f t="shared" si="7"/>
        <v>0</v>
      </c>
      <c r="N61" s="24">
        <f t="shared" si="2"/>
        <v>0</v>
      </c>
      <c r="O61" s="70">
        <f>N61*100/P61</f>
        <v>0</v>
      </c>
      <c r="P61" s="30">
        <v>1.2</v>
      </c>
      <c r="Q61" s="53"/>
      <c r="R61" s="92">
        <f t="shared" si="1"/>
        <v>0</v>
      </c>
    </row>
    <row r="62" spans="1:18" ht="12" customHeight="1" x14ac:dyDescent="0.2">
      <c r="A62" s="17" t="e">
        <f>#REF!+1</f>
        <v>#REF!</v>
      </c>
      <c r="B62" s="7" t="s">
        <v>70</v>
      </c>
      <c r="C62" s="101">
        <v>0.2</v>
      </c>
      <c r="D62" s="101">
        <v>0.2</v>
      </c>
      <c r="E62" s="116">
        <v>0.2</v>
      </c>
      <c r="F62" s="100">
        <v>0.32500000000000001</v>
      </c>
      <c r="G62" s="100">
        <v>0.2</v>
      </c>
      <c r="H62" s="8"/>
      <c r="I62" s="100">
        <v>0.2</v>
      </c>
      <c r="J62" s="101">
        <v>0.2</v>
      </c>
      <c r="K62" s="100">
        <v>0.125</v>
      </c>
      <c r="L62" s="9"/>
      <c r="M62" s="16">
        <f t="shared" si="7"/>
        <v>1.65</v>
      </c>
      <c r="N62" s="24">
        <f t="shared" si="2"/>
        <v>0.16499999999999998</v>
      </c>
      <c r="O62" s="70"/>
      <c r="P62" s="30"/>
      <c r="Q62" s="53"/>
      <c r="R62" s="69">
        <f t="shared" si="1"/>
        <v>1.6499999999999997E-4</v>
      </c>
    </row>
    <row r="63" spans="1:18" ht="12" customHeight="1" x14ac:dyDescent="0.2">
      <c r="A63" s="17" t="e">
        <f>A62+1</f>
        <v>#REF!</v>
      </c>
      <c r="B63" s="7" t="s">
        <v>71</v>
      </c>
      <c r="C63" s="20"/>
      <c r="D63" s="20"/>
      <c r="E63" s="20"/>
      <c r="F63" s="10"/>
      <c r="G63" s="10"/>
      <c r="H63" s="8"/>
      <c r="I63" s="10"/>
      <c r="J63" s="20"/>
      <c r="K63" s="10"/>
      <c r="L63" s="9"/>
      <c r="M63" s="16">
        <f t="shared" si="7"/>
        <v>0</v>
      </c>
      <c r="N63" s="24">
        <f t="shared" si="2"/>
        <v>0</v>
      </c>
      <c r="O63" s="93"/>
      <c r="P63" s="94"/>
      <c r="Q63" s="53"/>
      <c r="R63" s="92">
        <f t="shared" si="1"/>
        <v>0</v>
      </c>
    </row>
    <row r="64" spans="1:18" ht="12.75" customHeight="1" thickBot="1" x14ac:dyDescent="0.25">
      <c r="A64" s="17" t="e">
        <f>A63+1</f>
        <v>#REF!</v>
      </c>
      <c r="B64" s="58" t="s">
        <v>72</v>
      </c>
      <c r="C64" s="119">
        <v>8</v>
      </c>
      <c r="D64" s="119">
        <v>6.6</v>
      </c>
      <c r="E64" s="119">
        <v>8.5</v>
      </c>
      <c r="F64" s="119">
        <v>7.2</v>
      </c>
      <c r="G64" s="119">
        <v>6.8</v>
      </c>
      <c r="H64" s="119">
        <v>9.5</v>
      </c>
      <c r="I64" s="119">
        <v>5.5</v>
      </c>
      <c r="J64" s="119">
        <v>7.1</v>
      </c>
      <c r="K64" s="119">
        <v>7.4</v>
      </c>
      <c r="L64" s="119">
        <v>9.4</v>
      </c>
      <c r="M64" s="95">
        <f t="shared" si="7"/>
        <v>76.000000000000014</v>
      </c>
      <c r="N64" s="24">
        <f t="shared" si="2"/>
        <v>7.6000000000000014</v>
      </c>
      <c r="O64" s="96">
        <f>N64*100/P64</f>
        <v>126.66666666666669</v>
      </c>
      <c r="P64" s="97">
        <v>6</v>
      </c>
      <c r="Q64" s="98"/>
      <c r="R64" s="99">
        <f t="shared" si="1"/>
        <v>7.6000000000000017E-3</v>
      </c>
    </row>
    <row r="67" spans="2:16" x14ac:dyDescent="0.2">
      <c r="B67" s="121" t="s">
        <v>73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</row>
    <row r="68" spans="2:16" x14ac:dyDescent="0.2">
      <c r="B68" s="121" t="s">
        <v>74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</row>
  </sheetData>
  <sheetProtection selectLockedCells="1" selectUnlockedCells="1"/>
  <mergeCells count="4">
    <mergeCell ref="A1:R2"/>
    <mergeCell ref="C3:L3"/>
    <mergeCell ref="B67:P67"/>
    <mergeCell ref="B68:P68"/>
  </mergeCells>
  <pageMargins left="0.74803149606299202" right="0.74803149606299202" top="0.98425196850393704" bottom="0.98425196850393704" header="0.511811023622047" footer="0.511811023622047"/>
  <pageSetup paperSize="9" scale="57" firstPageNumber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ЛОУ 2025 г  6-11 лет </vt:lpstr>
      <vt:lpstr>ЛОУ 2025г 12-17 лет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PITanie</cp:lastModifiedBy>
  <cp:lastPrinted>2023-08-04T07:38:00Z</cp:lastPrinted>
  <dcterms:created xsi:type="dcterms:W3CDTF">2020-09-30T13:33:00Z</dcterms:created>
  <dcterms:modified xsi:type="dcterms:W3CDTF">2025-05-28T13:52:15Z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D7D8754B05D04F56A1642077F76F5C22_12</vt:lpwstr>
  </property>
  <property fmtid="{D5CDD505-2E9C-101B-9397-08002B2CF9AE}" pid="3" name="KSOProductBuildVer">
    <vt:lpwstr>1049-12.2.0.18911</vt:lpwstr>
  </property>
</Properties>
</file>